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545"/>
  </bookViews>
  <sheets>
    <sheet name="（様式第1号）登録（変更）票" sheetId="2" r:id="rId1"/>
  </sheets>
  <definedNames>
    <definedName name="_xlnm.Print_Area" localSheetId="0">'（様式第1号）登録（変更）票'!$A$1:$Y$75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<sst xmlns="http://schemas.openxmlformats.org/spreadsheetml/2006/main" xmlns:r="http://schemas.openxmlformats.org/officeDocument/2006/relationships" count="86" uniqueCount="86">
  <si>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連絡がつきやすい時間など</t>
  </si>
  <si>
    <r>
      <t>(</t>
    </r>
    <r>
      <rPr>
        <b/>
        <sz val="18"/>
        <color indexed="8"/>
        <rFont val="ＭＳ Ｐゴシック"/>
      </rPr>
      <t>様式第１号)　「とりで学遊プラザ」リーダーバンク</t>
    </r>
    <r>
      <rPr>
        <b/>
        <sz val="18"/>
        <color indexed="8"/>
        <rFont val="DejaVu Sans"/>
      </rPr>
      <t>　登録</t>
    </r>
    <r>
      <rPr>
        <b/>
        <sz val="18"/>
        <color indexed="8"/>
        <rFont val="ＭＳ Ｐゴシック"/>
      </rPr>
      <t>（変更）</t>
    </r>
    <r>
      <rPr>
        <b/>
        <sz val="18"/>
        <color indexed="8"/>
        <rFont val="DejaVu Sans"/>
      </rPr>
      <t>票</t>
    </r>
    <rPh sb="1" eb="3">
      <t>ようしき</t>
    </rPh>
    <rPh sb="3" eb="4">
      <t>だい</t>
    </rPh>
    <rPh sb="5" eb="6">
      <t>ごう</t>
    </rPh>
    <rPh sb="12" eb="13">
      <t>まな</t>
    </rPh>
    <rPh sb="13" eb="14">
      <t>あそ</t>
    </rPh>
    <rPh sb="29" eb="31">
      <t>へんこう</t>
    </rPh>
    <phoneticPr fontId="1" type="Hiragana"/>
  </si>
  <si>
    <t>　</t>
  </si>
  <si>
    <t>＜１＞【重要】この枠内の登録情報は、ホームページ、閲覧用冊子等により、
一般公開されます。</t>
  </si>
  <si>
    <t>　※公開を希望しない情報は記入しないでください。</t>
  </si>
  <si>
    <t>活動に関連した
資格等
（６０文字以内）</t>
  </si>
  <si>
    <r>
      <t>取</t>
    </r>
    <r>
      <rPr>
        <sz val="12"/>
        <color indexed="8"/>
        <rFont val="ＭＳ Ｐゴシック"/>
      </rPr>
      <t>手</t>
    </r>
    <r>
      <rPr>
        <sz val="12"/>
        <color indexed="8"/>
        <rFont val="DejaVu Sans"/>
      </rPr>
      <t>地区</t>
    </r>
    <rPh sb="0" eb="2">
      <t>とりで</t>
    </rPh>
    <phoneticPr fontId="1" type="Hiragana"/>
  </si>
  <si>
    <t>活動地域</t>
  </si>
  <si>
    <r>
      <t>(</t>
    </r>
    <r>
      <rPr>
        <sz val="11"/>
        <color indexed="8"/>
        <rFont val="DejaVu Sans"/>
      </rPr>
      <t>ふりがな</t>
    </r>
    <r>
      <rPr>
        <sz val="11"/>
        <color indexed="8"/>
        <rFont val="ＭＳ Ｐゴシック"/>
      </rPr>
      <t>)</t>
    </r>
  </si>
  <si>
    <t>年生れ</t>
  </si>
  <si>
    <t>女性</t>
  </si>
  <si>
    <t>入 力</t>
  </si>
  <si>
    <t>登録名</t>
  </si>
  <si>
    <t>公開</t>
  </si>
  <si>
    <t>生　年</t>
  </si>
  <si>
    <t>学習歴・
活動歴
（６０文字以内）</t>
  </si>
  <si>
    <t>活動の内容
（８０文字以内）</t>
  </si>
  <si>
    <t>携帯電話</t>
  </si>
  <si>
    <t>ご署名　</t>
  </si>
  <si>
    <t>講座タイトル</t>
    <rPh sb="0" eb="2">
      <t>こうざ</t>
    </rPh>
    <phoneticPr fontId="1" type="Hiragana"/>
  </si>
  <si>
    <t>年</t>
  </si>
  <si>
    <t>公 開</t>
  </si>
  <si>
    <t>内容確認</t>
  </si>
  <si>
    <t>誰でも</t>
  </si>
  <si>
    <t>登録しない</t>
  </si>
  <si>
    <t>ボランティア活動</t>
  </si>
  <si>
    <t>・</t>
  </si>
  <si>
    <t>ホームページ</t>
  </si>
  <si>
    <t>受講者の制限</t>
  </si>
  <si>
    <t>活動可能日</t>
  </si>
  <si>
    <t>活動可能時間</t>
  </si>
  <si>
    <t>講師料</t>
  </si>
  <si>
    <t>実費負担</t>
  </si>
  <si>
    <r>
      <t>有</t>
    </r>
    <r>
      <rPr>
        <sz val="12"/>
        <color indexed="8"/>
        <rFont val="DejaVu Sans"/>
      </rPr>
      <t>償</t>
    </r>
    <r>
      <rPr>
        <sz val="12"/>
        <color indexed="8"/>
        <rFont val="HG丸ｺﾞｼｯｸM-PRO"/>
      </rPr>
      <t>[</t>
    </r>
  </si>
  <si>
    <t>市民講師</t>
  </si>
  <si>
    <t>連絡先</t>
  </si>
  <si>
    <t>＜２＞【重要】この枠内の情報は、ホームページ、閲覧用冊子等には掲載いたしません。ただし、問い合わせがあった場合には、希望者に情報提供します。</t>
  </si>
  <si>
    <r>
      <t>問</t>
    </r>
    <r>
      <rPr>
        <sz val="11"/>
        <color indexed="8"/>
        <rFont val="DejaVu Sans"/>
      </rPr>
      <t>い合わせがあった場合にも非公開とする場合は「非公開」</t>
    </r>
    <r>
      <rPr>
        <sz val="11"/>
        <color indexed="8"/>
        <rFont val="ＭＳ Ｐゴシック"/>
      </rPr>
      <t>に☑</t>
    </r>
    <r>
      <rPr>
        <sz val="11"/>
        <color indexed="8"/>
        <rFont val="DejaVu Sans"/>
      </rPr>
      <t>してください。</t>
    </r>
  </si>
  <si>
    <r>
      <t>た</t>
    </r>
    <r>
      <rPr>
        <sz val="11"/>
        <color indexed="8"/>
        <rFont val="DejaVu Sans"/>
      </rPr>
      <t>だし、お伝えする連絡先ひとつ以上は「公開」</t>
    </r>
    <r>
      <rPr>
        <sz val="11"/>
        <color indexed="8"/>
        <rFont val="ＭＳ Ｐゴシック"/>
      </rPr>
      <t>に☑</t>
    </r>
    <r>
      <rPr>
        <sz val="11"/>
        <color indexed="8"/>
        <rFont val="DejaVu Sans"/>
      </rPr>
      <t>してください。</t>
    </r>
  </si>
  <si>
    <t>月</t>
  </si>
  <si>
    <r>
      <t>有</t>
    </r>
    <r>
      <rPr>
        <sz val="12"/>
        <color indexed="8"/>
        <rFont val="HG丸ｺﾞｼｯｸM-PRO"/>
      </rPr>
      <t>[</t>
    </r>
  </si>
  <si>
    <t>生年月日</t>
  </si>
  <si>
    <t>ふりがな</t>
  </si>
  <si>
    <t>旧藤代地区</t>
    <rPh sb="0" eb="1">
      <t>きゅう</t>
    </rPh>
    <rPh sb="1" eb="3">
      <t>ふじしろ</t>
    </rPh>
    <rPh sb="3" eb="5">
      <t>ちく</t>
    </rPh>
    <phoneticPr fontId="1" type="Hiragana"/>
  </si>
  <si>
    <t>氏名（本名）</t>
  </si>
  <si>
    <t>住　　　所</t>
  </si>
  <si>
    <t>お住まいの地域</t>
  </si>
  <si>
    <t>メールアドレス</t>
  </si>
  <si>
    <t>午後</t>
  </si>
  <si>
    <r>
      <t>旧</t>
    </r>
    <r>
      <rPr>
        <sz val="12"/>
        <color indexed="8"/>
        <rFont val="ＭＳ Ｐゴシック"/>
      </rPr>
      <t>藤代</t>
    </r>
    <r>
      <rPr>
        <sz val="12"/>
        <color indexed="8"/>
        <rFont val="DejaVu Sans"/>
      </rPr>
      <t>地区</t>
    </r>
    <rPh sb="0" eb="1">
      <t>きゅう</t>
    </rPh>
    <rPh sb="1" eb="3">
      <t>ふじしろ</t>
    </rPh>
    <phoneticPr fontId="1" type="Hiragana"/>
  </si>
  <si>
    <t>サークル・教室等の情報</t>
  </si>
  <si>
    <t>自宅</t>
  </si>
  <si>
    <t>ＦＡＸ</t>
  </si>
  <si>
    <t>その他</t>
  </si>
  <si>
    <t>こちらに入力してください。枠内に反映されます。</t>
  </si>
  <si>
    <t>●最後に、この書類の記入日をご記入ください。</t>
  </si>
  <si>
    <t xml:space="preserve">終日（１日） </t>
  </si>
  <si>
    <t>〒</t>
  </si>
  <si>
    <t>いつでも</t>
  </si>
  <si>
    <t>その他（　　　　　　　　　　　　　　　　　）</t>
    <rPh sb="2" eb="3">
      <t>た</t>
    </rPh>
    <phoneticPr fontId="1" type="Hiragana"/>
  </si>
  <si>
    <t>受付</t>
  </si>
  <si>
    <r>
      <t>そ</t>
    </r>
    <r>
      <rPr>
        <sz val="12"/>
        <color indexed="8"/>
        <rFont val="DejaVu Sans"/>
      </rPr>
      <t>の他</t>
    </r>
    <r>
      <rPr>
        <sz val="12"/>
        <color indexed="8"/>
        <rFont val="HG丸ｺﾞｼｯｸM-PRO"/>
      </rPr>
      <t>[</t>
    </r>
  </si>
  <si>
    <t>昭和</t>
  </si>
  <si>
    <t>応相談</t>
  </si>
  <si>
    <t>その他（　　　　　　　　　　　　　　　）</t>
    <rPh sb="2" eb="3">
      <t>た</t>
    </rPh>
    <phoneticPr fontId="1" type="Hiragana"/>
  </si>
  <si>
    <t>平成</t>
  </si>
  <si>
    <r>
      <t>令</t>
    </r>
    <r>
      <rPr>
        <sz val="12"/>
        <color indexed="8"/>
        <rFont val="ＭＳ Ｐゴシック"/>
      </rPr>
      <t>和</t>
    </r>
    <r>
      <rPr>
        <sz val="12"/>
        <color indexed="8"/>
        <rFont val="DejaVu Sans"/>
      </rPr>
      <t>　　　　年　　　月　　　日</t>
    </r>
    <rPh sb="0" eb="2">
      <t>れいわ</t>
    </rPh>
    <phoneticPr fontId="1" type="Hiragana"/>
  </si>
  <si>
    <r>
      <t>制</t>
    </r>
    <r>
      <rPr>
        <sz val="12"/>
        <color indexed="8"/>
        <rFont val="DejaVu Sans"/>
      </rPr>
      <t>限あり</t>
    </r>
    <r>
      <rPr>
        <sz val="12"/>
        <color indexed="8"/>
        <rFont val="HG丸ｺﾞｼｯｸM-PRO"/>
      </rPr>
      <t>[</t>
    </r>
  </si>
  <si>
    <r>
      <t>曜</t>
    </r>
    <r>
      <rPr>
        <sz val="12"/>
        <color indexed="8"/>
        <rFont val="DejaVu Sans"/>
      </rPr>
      <t>日指定</t>
    </r>
    <r>
      <rPr>
        <sz val="12"/>
        <color indexed="8"/>
        <rFont val="HG丸ｺﾞｼｯｸM-PRO"/>
      </rPr>
      <t>[</t>
    </r>
  </si>
  <si>
    <t>登録</t>
  </si>
  <si>
    <t>午前</t>
  </si>
  <si>
    <t>登録する（市内在住・在勤・在学の方に限ります）</t>
  </si>
  <si>
    <t>決裁日</t>
  </si>
  <si>
    <t>性 別</t>
  </si>
  <si>
    <t>市内全域</t>
    <rPh sb="0" eb="2">
      <t>しない</t>
    </rPh>
    <rPh sb="2" eb="4">
      <t>ぜんいき</t>
    </rPh>
    <phoneticPr fontId="1" type="Hiragana"/>
  </si>
  <si>
    <r>
      <t>活</t>
    </r>
    <r>
      <rPr>
        <sz val="10"/>
        <color indexed="8"/>
        <rFont val="DejaVu Sans"/>
      </rPr>
      <t>動のジャンル</t>
    </r>
    <r>
      <rPr>
        <sz val="10"/>
        <color indexed="8"/>
        <rFont val="ＭＳ Ｐゴシック"/>
      </rPr>
      <t>（該当するものを選択）</t>
    </r>
    <rPh sb="8" eb="10">
      <t>がいとう</t>
    </rPh>
    <rPh sb="15" eb="17">
      <t>せんたく</t>
    </rPh>
    <phoneticPr fontId="1" type="Hiragana"/>
  </si>
  <si>
    <t>[教育等一般][自然科学][人文・社会学][産業・技術][文化・芸術][市民生活・国際関係][体育スポーツ・レクリエーション][家庭生活・趣味]</t>
    <rPh sb="1" eb="3">
      <t>きょういく</t>
    </rPh>
    <rPh sb="3" eb="4">
      <t>とう</t>
    </rPh>
    <rPh sb="4" eb="6">
      <t>いっぱん</t>
    </rPh>
    <rPh sb="8" eb="10">
      <t>しぜん</t>
    </rPh>
    <rPh sb="10" eb="12">
      <t>かがく</t>
    </rPh>
    <rPh sb="14" eb="16">
      <t>じんぶん</t>
    </rPh>
    <rPh sb="17" eb="20">
      <t>しゃかいがく</t>
    </rPh>
    <rPh sb="22" eb="24">
      <t>さんぎょう</t>
    </rPh>
    <rPh sb="25" eb="27">
      <t>ぎじゅつ</t>
    </rPh>
    <rPh sb="29" eb="31">
      <t>ぶんか</t>
    </rPh>
    <rPh sb="32" eb="34">
      <t>げいじゅつ</t>
    </rPh>
    <rPh sb="36" eb="38">
      <t>しみん</t>
    </rPh>
    <rPh sb="38" eb="40">
      <t>せいかつ</t>
    </rPh>
    <rPh sb="41" eb="43">
      <t>こくさい</t>
    </rPh>
    <rPh sb="43" eb="45">
      <t>かんけい</t>
    </rPh>
    <rPh sb="47" eb="49">
      <t>たいいく</t>
    </rPh>
    <rPh sb="64" eb="66">
      <t>かてい</t>
    </rPh>
    <rPh sb="66" eb="68">
      <t>せいかつ</t>
    </rPh>
    <rPh sb="69" eb="71">
      <t>しゅみ</t>
    </rPh>
    <phoneticPr fontId="1" type="Hiragana"/>
  </si>
  <si>
    <t>]</t>
  </si>
  <si>
    <t>日生</t>
  </si>
  <si>
    <t>男性</t>
  </si>
  <si>
    <t>無償</t>
  </si>
  <si>
    <t>なし</t>
  </si>
  <si>
    <t>№（　　　）</t>
  </si>
  <si>
    <t>非公開</t>
  </si>
  <si>
    <t>↓</t>
  </si>
  <si>
    <r>
      <t>※</t>
    </r>
    <r>
      <rPr>
        <sz val="9"/>
        <color indexed="8"/>
        <rFont val="ＭＳ Ｐゴシック"/>
      </rPr>
      <t xml:space="preserve">生涯学習課
</t>
    </r>
    <r>
      <rPr>
        <sz val="9"/>
        <color indexed="8"/>
        <rFont val="DejaVu Sans"/>
      </rPr>
      <t>使用欄</t>
    </r>
    <rPh sb="1" eb="6">
      <t>しょうがいがくしゅうか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</si>
</sst>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ggge&quot;年&quot;m&quot;月&quot;d&quot;日&quot;;@"/>
  </numFmts>
  <fonts count="23"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2"/>
      <color indexed="8"/>
      <name val="HG丸ｺﾞｼｯｸM-PRO"/>
      <family val="3"/>
    </font>
    <font>
      <b/>
      <sz val="18"/>
      <color indexed="8"/>
      <name val="ＭＳ Ｐゴシック"/>
      <family val="3"/>
    </font>
    <font>
      <i/>
      <sz val="8"/>
      <color indexed="8"/>
      <name val="HG丸ｺﾞｼｯｸM-PRO"/>
    </font>
    <font>
      <b/>
      <sz val="18"/>
      <color indexed="8"/>
      <name val="DejaVu Sans"/>
    </font>
    <font>
      <b/>
      <sz val="14"/>
      <color indexed="8"/>
      <name val="DejaVu Sans"/>
    </font>
    <font>
      <b/>
      <sz val="12"/>
      <color indexed="8"/>
      <name val="DejaVu Sans"/>
    </font>
    <font>
      <sz val="11"/>
      <color indexed="8"/>
      <name val="DejaVu Sans"/>
    </font>
    <font>
      <sz val="12"/>
      <color indexed="8"/>
      <name val="ＭＳ Ｐゴシック"/>
      <family val="3"/>
    </font>
    <font>
      <sz val="10"/>
      <color indexed="8"/>
      <name val="DejaVu Sans"/>
    </font>
    <font>
      <b/>
      <sz val="14"/>
      <color indexed="8"/>
      <name val="HG丸ｺﾞｼｯｸM-PRO"/>
    </font>
    <font>
      <sz val="12"/>
      <color indexed="8"/>
      <name val="DejaVu Sans"/>
    </font>
    <font>
      <sz val="9"/>
      <color indexed="8"/>
      <name val="DejaVu Sans"/>
    </font>
    <font>
      <sz val="8"/>
      <color indexed="8"/>
      <name val="HG丸ｺﾞｼｯｸM-PRO"/>
      <family val="3"/>
    </font>
    <font>
      <sz val="14"/>
      <color indexed="8"/>
      <name val="HG丸ｺﾞｼｯｸM-PRO"/>
    </font>
    <font>
      <b/>
      <sz val="14"/>
      <color auto="1"/>
      <name val="HG丸ｺﾞｼｯｸM-PRO"/>
    </font>
    <font>
      <b/>
      <sz val="11"/>
      <color indexed="8"/>
      <name val="DejaVu Sans"/>
    </font>
    <font>
      <b/>
      <sz val="11"/>
      <color indexed="8"/>
      <name val="HG丸ｺﾞｼｯｸM-PRO"/>
      <family val="3"/>
    </font>
    <font>
      <sz val="11"/>
      <color indexed="8"/>
      <name val="HG丸ｺﾞｼｯｸM-PRO"/>
    </font>
    <font>
      <sz val="10"/>
      <color indexed="56"/>
      <name val="HG丸ｺﾞｼｯｸM-PRO"/>
      <family val="3"/>
    </font>
    <font>
      <sz val="11"/>
      <color indexed="10"/>
      <name val="HG丸ｺﾞｼｯｸM-PRO"/>
      <family val="3"/>
    </font>
    <font>
      <sz val="14"/>
      <color indexed="8"/>
      <name val="HGP創英角ﾎﾟｯﾌﾟ体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</fills>
  <borders count="54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dashDot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 diagonalUp="1"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 style="thin">
        <color indexed="8"/>
      </diagonal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>
      <alignment vertical="center"/>
    </xf>
    <xf numFmtId="0" fontId="11" fillId="0" borderId="0" xfId="0" applyFont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8" fillId="2" borderId="15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Border="1" applyAlignment="1">
      <alignment horizontal="right" vertical="center" wrapText="1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0" borderId="21" xfId="0" applyFont="1" applyBorder="1">
      <alignment vertical="center"/>
    </xf>
    <xf numFmtId="0" fontId="2" fillId="0" borderId="2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8" xfId="0" applyFont="1" applyBorder="1">
      <alignment vertical="center"/>
    </xf>
    <xf numFmtId="0" fontId="2" fillId="3" borderId="25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26" xfId="0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>
      <alignment vertical="center"/>
    </xf>
    <xf numFmtId="0" fontId="2" fillId="0" borderId="27" xfId="0" applyFont="1" applyBorder="1">
      <alignment vertical="center"/>
    </xf>
    <xf numFmtId="0" fontId="12" fillId="0" borderId="28" xfId="0" applyFont="1" applyBorder="1">
      <alignment vertical="center"/>
    </xf>
    <xf numFmtId="0" fontId="2" fillId="3" borderId="19" xfId="0" applyFont="1" applyFill="1" applyBorder="1" applyProtection="1">
      <alignment vertical="center"/>
    </xf>
    <xf numFmtId="0" fontId="2" fillId="3" borderId="29" xfId="0" applyFont="1" applyFill="1" applyBorder="1" applyProtection="1">
      <alignment vertical="center"/>
    </xf>
    <xf numFmtId="0" fontId="2" fillId="3" borderId="29" xfId="0" applyFont="1" applyFill="1" applyBorder="1">
      <alignment vertical="center"/>
    </xf>
    <xf numFmtId="0" fontId="2" fillId="3" borderId="30" xfId="0" applyFont="1" applyFill="1" applyBorder="1">
      <alignment vertical="center"/>
    </xf>
    <xf numFmtId="0" fontId="12" fillId="0" borderId="29" xfId="0" applyFont="1" applyBorder="1">
      <alignment vertical="center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12" fillId="3" borderId="19" xfId="0" applyFont="1" applyFill="1" applyBorder="1" applyProtection="1">
      <alignment vertical="center"/>
    </xf>
    <xf numFmtId="0" fontId="10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12" fillId="0" borderId="21" xfId="0" applyFont="1" applyBorder="1" applyAlignment="1">
      <alignment horizontal="left" vertical="center"/>
    </xf>
    <xf numFmtId="0" fontId="12" fillId="0" borderId="21" xfId="0" applyFont="1" applyBorder="1">
      <alignment vertical="center"/>
    </xf>
    <xf numFmtId="0" fontId="12" fillId="0" borderId="21" xfId="0" applyFont="1" applyBorder="1" applyProtection="1">
      <alignment vertical="center"/>
    </xf>
    <xf numFmtId="0" fontId="9" fillId="0" borderId="29" xfId="0" applyFont="1" applyBorder="1" applyProtection="1">
      <alignment vertical="center"/>
    </xf>
    <xf numFmtId="0" fontId="9" fillId="0" borderId="19" xfId="0" applyFont="1" applyBorder="1" applyProtection="1">
      <alignment vertical="center"/>
    </xf>
    <xf numFmtId="0" fontId="12" fillId="0" borderId="19" xfId="0" applyFont="1" applyBorder="1">
      <alignment vertical="center"/>
    </xf>
    <xf numFmtId="0" fontId="12" fillId="0" borderId="30" xfId="0" applyFont="1" applyBorder="1">
      <alignment vertical="center"/>
    </xf>
    <xf numFmtId="0" fontId="10" fillId="0" borderId="21" xfId="0" applyFont="1" applyBorder="1" applyAlignment="1" applyProtection="1">
      <alignment horizontal="left" vertical="center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12" fillId="0" borderId="29" xfId="0" applyFont="1" applyBorder="1" applyProtection="1">
      <alignment vertical="center"/>
    </xf>
    <xf numFmtId="0" fontId="12" fillId="0" borderId="19" xfId="0" applyFont="1" applyBorder="1" applyProtection="1">
      <alignment vertical="center"/>
    </xf>
    <xf numFmtId="0" fontId="2" fillId="3" borderId="21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0" fontId="10" fillId="0" borderId="21" xfId="0" applyFont="1" applyBorder="1" applyAlignment="1">
      <alignment horizontal="left" vertical="center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13" fillId="0" borderId="16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12" fillId="0" borderId="33" xfId="0" applyFont="1" applyBorder="1">
      <alignment vertical="center"/>
    </xf>
    <xf numFmtId="176" fontId="9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>
      <alignment horizontal="center" vertical="center"/>
    </xf>
    <xf numFmtId="0" fontId="14" fillId="3" borderId="3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alignment vertical="center"/>
    </xf>
    <xf numFmtId="176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>
      <alignment vertical="center"/>
    </xf>
    <xf numFmtId="0" fontId="7" fillId="2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3" borderId="44" xfId="0" applyFont="1" applyFill="1" applyBorder="1" applyAlignment="1" applyProtection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right"/>
    </xf>
    <xf numFmtId="0" fontId="2" fillId="0" borderId="48" xfId="0" applyFont="1" applyBorder="1">
      <alignment vertical="center"/>
    </xf>
    <xf numFmtId="0" fontId="11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vertical="center"/>
    </xf>
    <xf numFmtId="0" fontId="2" fillId="0" borderId="50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49" xfId="0" applyFont="1" applyBorder="1" applyProtection="1">
      <alignment vertical="center"/>
    </xf>
    <xf numFmtId="0" fontId="2" fillId="0" borderId="51" xfId="0" applyFont="1" applyBorder="1" applyProtection="1">
      <alignment vertical="center"/>
    </xf>
    <xf numFmtId="0" fontId="2" fillId="0" borderId="50" xfId="0" applyFont="1" applyBorder="1" applyProtection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vertical="top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3" borderId="53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>
      <alignment vertical="center"/>
    </xf>
    <xf numFmtId="0" fontId="19" fillId="0" borderId="0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19</xdr:col>
      <xdr:colOff>219710</xdr:colOff>
      <xdr:row>74</xdr:row>
      <xdr:rowOff>372745</xdr:rowOff>
    </xdr:from>
    <xdr:to xmlns:xdr="http://schemas.openxmlformats.org/drawingml/2006/spreadsheetDrawing">
      <xdr:col>20</xdr:col>
      <xdr:colOff>181610</xdr:colOff>
      <xdr:row>74</xdr:row>
      <xdr:rowOff>583565</xdr:rowOff>
    </xdr:to>
    <xdr:sp macro="" textlink="">
      <xdr:nvSpPr>
        <xdr:cNvPr id="2" name="Line 1"/>
        <xdr:cNvSpPr/>
      </xdr:nvSpPr>
      <xdr:spPr>
        <a:xfrm flipH="1">
          <a:off x="5982335" y="21537295"/>
          <a:ext cx="247650" cy="210820"/>
        </a:xfrm>
        <a:prstGeom prst="line">
          <a:avLst/>
        </a:prstGeom>
        <a:noFill/>
        <a:ln w="6480" cap="flat">
          <a:solidFill>
            <a:srgbClr val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238760</xdr:colOff>
      <xdr:row>74</xdr:row>
      <xdr:rowOff>372745</xdr:rowOff>
    </xdr:from>
    <xdr:to xmlns:xdr="http://schemas.openxmlformats.org/drawingml/2006/spreadsheetDrawing">
      <xdr:col>8</xdr:col>
      <xdr:colOff>200660</xdr:colOff>
      <xdr:row>74</xdr:row>
      <xdr:rowOff>583565</xdr:rowOff>
    </xdr:to>
    <xdr:sp macro="" textlink="">
      <xdr:nvSpPr>
        <xdr:cNvPr id="3" name="Line 1"/>
        <xdr:cNvSpPr/>
      </xdr:nvSpPr>
      <xdr:spPr>
        <a:xfrm flipH="1">
          <a:off x="2572385" y="21537295"/>
          <a:ext cx="247650" cy="210820"/>
        </a:xfrm>
        <a:prstGeom prst="line">
          <a:avLst/>
        </a:prstGeom>
        <a:noFill/>
        <a:ln w="6480" cap="flat">
          <a:solidFill>
            <a:srgbClr val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12</xdr:col>
      <xdr:colOff>171450</xdr:colOff>
      <xdr:row>74</xdr:row>
      <xdr:rowOff>143510</xdr:rowOff>
    </xdr:from>
    <xdr:to xmlns:xdr="http://schemas.openxmlformats.org/drawingml/2006/spreadsheetDrawing">
      <xdr:col>14</xdr:col>
      <xdr:colOff>114300</xdr:colOff>
      <xdr:row>74</xdr:row>
      <xdr:rowOff>525780</xdr:rowOff>
    </xdr:to>
    <xdr:sp macro="" textlink="">
      <xdr:nvSpPr>
        <xdr:cNvPr id="4" name="Line 1"/>
        <xdr:cNvSpPr/>
      </xdr:nvSpPr>
      <xdr:spPr>
        <a:xfrm flipH="1">
          <a:off x="3933825" y="21308060"/>
          <a:ext cx="514350" cy="382270"/>
        </a:xfrm>
        <a:prstGeom prst="line">
          <a:avLst/>
        </a:prstGeom>
        <a:noFill/>
        <a:ln w="6480" cap="flat">
          <a:solidFill>
            <a:srgbClr val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10</xdr:col>
      <xdr:colOff>247650</xdr:colOff>
      <xdr:row>74</xdr:row>
      <xdr:rowOff>382270</xdr:rowOff>
    </xdr:from>
    <xdr:to xmlns:xdr="http://schemas.openxmlformats.org/drawingml/2006/spreadsheetDrawing">
      <xdr:col>11</xdr:col>
      <xdr:colOff>209550</xdr:colOff>
      <xdr:row>74</xdr:row>
      <xdr:rowOff>590550</xdr:rowOff>
    </xdr:to>
    <xdr:sp macro="" textlink="">
      <xdr:nvSpPr>
        <xdr:cNvPr id="5" name="Line 1"/>
        <xdr:cNvSpPr/>
      </xdr:nvSpPr>
      <xdr:spPr>
        <a:xfrm flipH="1">
          <a:off x="3438525" y="21546820"/>
          <a:ext cx="247650" cy="208280"/>
        </a:xfrm>
        <a:prstGeom prst="line">
          <a:avLst/>
        </a:prstGeom>
        <a:noFill/>
        <a:ln w="6480" cap="flat">
          <a:solidFill>
            <a:srgbClr val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16</xdr:col>
      <xdr:colOff>247650</xdr:colOff>
      <xdr:row>74</xdr:row>
      <xdr:rowOff>372745</xdr:rowOff>
    </xdr:from>
    <xdr:to xmlns:xdr="http://schemas.openxmlformats.org/drawingml/2006/spreadsheetDrawing">
      <xdr:col>17</xdr:col>
      <xdr:colOff>209550</xdr:colOff>
      <xdr:row>74</xdr:row>
      <xdr:rowOff>583565</xdr:rowOff>
    </xdr:to>
    <xdr:sp macro="" textlink="">
      <xdr:nvSpPr>
        <xdr:cNvPr id="6" name="Line 1"/>
        <xdr:cNvSpPr/>
      </xdr:nvSpPr>
      <xdr:spPr>
        <a:xfrm flipH="1">
          <a:off x="5153025" y="21537295"/>
          <a:ext cx="247650" cy="210820"/>
        </a:xfrm>
        <a:prstGeom prst="line">
          <a:avLst/>
        </a:prstGeom>
        <a:noFill/>
        <a:ln w="6480" cap="flat">
          <a:solidFill>
            <a:srgbClr val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25</xdr:col>
      <xdr:colOff>104775</xdr:colOff>
      <xdr:row>10</xdr:row>
      <xdr:rowOff>276860</xdr:rowOff>
    </xdr:from>
    <xdr:to xmlns:xdr="http://schemas.openxmlformats.org/drawingml/2006/spreadsheetDrawing">
      <xdr:col>26</xdr:col>
      <xdr:colOff>314325</xdr:colOff>
      <xdr:row>12</xdr:row>
      <xdr:rowOff>27940</xdr:rowOff>
    </xdr:to>
    <xdr:sp macro="" textlink="">
      <xdr:nvSpPr>
        <xdr:cNvPr id="7" name="CustomShape 1"/>
        <xdr:cNvSpPr>
          <a:spLocks noChangeArrowheads="1"/>
        </xdr:cNvSpPr>
      </xdr:nvSpPr>
      <xdr:spPr>
        <a:xfrm>
          <a:off x="7377430" y="3096260"/>
          <a:ext cx="364490" cy="322580"/>
        </a:xfrm>
        <a:prstGeom prst="rect">
          <a:avLst/>
        </a:prstGeom>
        <a:solidFill>
          <a:srgbClr val="4F81BD"/>
        </a:solidFill>
        <a:ln w="25560" cap="flat">
          <a:solidFill>
            <a:srgbClr val="385D8A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25</xdr:col>
      <xdr:colOff>104775</xdr:colOff>
      <xdr:row>16</xdr:row>
      <xdr:rowOff>143510</xdr:rowOff>
    </xdr:from>
    <xdr:to xmlns:xdr="http://schemas.openxmlformats.org/drawingml/2006/spreadsheetDrawing">
      <xdr:col>26</xdr:col>
      <xdr:colOff>314325</xdr:colOff>
      <xdr:row>17</xdr:row>
      <xdr:rowOff>161290</xdr:rowOff>
    </xdr:to>
    <xdr:sp macro="" textlink="">
      <xdr:nvSpPr>
        <xdr:cNvPr id="8" name="CustomShape 1"/>
        <xdr:cNvSpPr>
          <a:spLocks noChangeArrowheads="1"/>
        </xdr:cNvSpPr>
      </xdr:nvSpPr>
      <xdr:spPr>
        <a:xfrm>
          <a:off x="7377430" y="4382135"/>
          <a:ext cx="364490" cy="322580"/>
        </a:xfrm>
        <a:prstGeom prst="rect">
          <a:avLst/>
        </a:prstGeom>
        <a:solidFill>
          <a:srgbClr val="4F81BD"/>
        </a:solidFill>
        <a:ln w="25560" cap="flat">
          <a:solidFill>
            <a:srgbClr val="385D8A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25</xdr:col>
      <xdr:colOff>114935</xdr:colOff>
      <xdr:row>21</xdr:row>
      <xdr:rowOff>48260</xdr:rowOff>
    </xdr:from>
    <xdr:to xmlns:xdr="http://schemas.openxmlformats.org/drawingml/2006/spreadsheetDrawing">
      <xdr:col>26</xdr:col>
      <xdr:colOff>323850</xdr:colOff>
      <xdr:row>22</xdr:row>
      <xdr:rowOff>105410</xdr:rowOff>
    </xdr:to>
    <xdr:sp macro="" textlink="">
      <xdr:nvSpPr>
        <xdr:cNvPr id="9" name="CustomShape 1"/>
        <xdr:cNvSpPr>
          <a:spLocks noChangeArrowheads="1"/>
        </xdr:cNvSpPr>
      </xdr:nvSpPr>
      <xdr:spPr>
        <a:xfrm>
          <a:off x="7387590" y="5420360"/>
          <a:ext cx="363855" cy="323850"/>
        </a:xfrm>
        <a:prstGeom prst="rect">
          <a:avLst/>
        </a:prstGeom>
        <a:solidFill>
          <a:srgbClr val="4F81BD"/>
        </a:solidFill>
        <a:ln w="25560" cap="flat">
          <a:solidFill>
            <a:srgbClr val="385D8A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26</xdr:col>
      <xdr:colOff>161925</xdr:colOff>
      <xdr:row>1</xdr:row>
      <xdr:rowOff>48260</xdr:rowOff>
    </xdr:from>
    <xdr:to xmlns:xdr="http://schemas.openxmlformats.org/drawingml/2006/spreadsheetDrawing">
      <xdr:col>33</xdr:col>
      <xdr:colOff>114935</xdr:colOff>
      <xdr:row>6</xdr:row>
      <xdr:rowOff>8890</xdr:rowOff>
    </xdr:to>
    <xdr:sp macro="" textlink="">
      <xdr:nvSpPr>
        <xdr:cNvPr id="10" name="CustomShape 1"/>
        <xdr:cNvSpPr>
          <a:spLocks noChangeArrowheads="1"/>
        </xdr:cNvSpPr>
      </xdr:nvSpPr>
      <xdr:spPr>
        <a:xfrm>
          <a:off x="7589520" y="286385"/>
          <a:ext cx="4017010" cy="1379855"/>
        </a:xfrm>
        <a:prstGeom prst="rect">
          <a:avLst/>
        </a:prstGeom>
        <a:solidFill>
          <a:srgbClr val="FDEADA"/>
        </a:solidFill>
        <a:ln w="25560" cap="flat">
          <a:solidFill>
            <a:srgbClr val="F79646"/>
          </a:solidFill>
          <a:miter/>
        </a:ln>
      </xdr:spPr>
      <xdr:txBody>
        <a:bodyPr vertOverflow="clip" horzOverflow="overflow" wrap="square" lIns="0" tIns="0" rIns="0" bIns="0" anchor="t" upright="1"/>
        <a:lstStyle/>
        <a:p>
          <a:pPr algn="l">
            <a:lnSpc>
              <a:spcPts val="1875"/>
            </a:lnSpc>
          </a:pPr>
          <a:r>
            <a:rPr lang="ja-JP" altLang="en-US" sz="1600" b="0" i="0" u="none" strike="noStrike" baseline="0">
              <a:solidFill>
                <a:srgbClr xmlns:mc="http://schemas.openxmlformats.org/markup-compatibility/2006" xmlns:a14="http://schemas.microsoft.com/office/drawing/2010/main" val="0066CC" a14:legacySpreadsheetColorIndex="30" mc:Ignorable="a14"/>
              </a:solidFill>
              <a:latin typeface="DejaVu Sans"/>
              <a:ea typeface="DejaVu Sans"/>
            </a:rPr>
            <a:t>黄色の欄に入力してください。</a:t>
          </a:r>
        </a:p>
        <a:p>
          <a:pPr algn="l">
            <a:lnSpc>
              <a:spcPts val="1875"/>
            </a:lnSpc>
          </a:pPr>
          <a:r>
            <a:rPr lang="ja-JP" altLang="en-US" sz="1200" b="0" i="0" u="none" strike="noStrike" baseline="0">
              <a:solidFill>
                <a:srgbClr xmlns:mc="http://schemas.openxmlformats.org/markup-compatibility/2006" xmlns:a14="http://schemas.microsoft.com/office/drawing/2010/main" val="0066CC" a14:legacySpreadsheetColorIndex="30" mc:Ignorable="a14"/>
              </a:solidFill>
              <a:latin typeface="DejaVu Sans"/>
              <a:ea typeface="DejaVu Sans"/>
            </a:rPr>
            <a:t>□</a:t>
          </a:r>
          <a:r>
            <a:rPr lang="ja-JP" altLang="en-US" sz="1600" b="0" i="0" u="none" strike="noStrike" baseline="0">
              <a:solidFill>
                <a:srgbClr xmlns:mc="http://schemas.openxmlformats.org/markup-compatibility/2006" xmlns:a14="http://schemas.microsoft.com/office/drawing/2010/main" val="0066CC" a14:legacySpreadsheetColorIndex="30" mc:Ignorable="a14"/>
              </a:solidFill>
              <a:latin typeface="DejaVu Sans"/>
              <a:ea typeface="DejaVu Sans"/>
            </a:rPr>
            <a:t>は該当のものをクリックしてチェック☑をつけてください。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76200</xdr:colOff>
      <xdr:row>59</xdr:row>
      <xdr:rowOff>18415</xdr:rowOff>
    </xdr:from>
    <xdr:to xmlns:xdr="http://schemas.openxmlformats.org/drawingml/2006/spreadsheetDrawing">
      <xdr:col>26</xdr:col>
      <xdr:colOff>113665</xdr:colOff>
      <xdr:row>62</xdr:row>
      <xdr:rowOff>325120</xdr:rowOff>
    </xdr:to>
    <xdr:sp macro="" textlink="">
      <xdr:nvSpPr>
        <xdr:cNvPr id="11" name="CustomShape 1"/>
        <xdr:cNvSpPr>
          <a:spLocks noChangeArrowheads="1"/>
        </xdr:cNvSpPr>
      </xdr:nvSpPr>
      <xdr:spPr>
        <a:xfrm>
          <a:off x="7348855" y="15239365"/>
          <a:ext cx="192405" cy="1392555"/>
        </a:xfrm>
        <a:prstGeom prst="rect">
          <a:avLst/>
        </a:prstGeom>
        <a:noFill/>
        <a:ln w="19080" cap="flat">
          <a:solidFill>
            <a:srgbClr val="1F497D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27</xdr:col>
      <xdr:colOff>228600</xdr:colOff>
      <xdr:row>59</xdr:row>
      <xdr:rowOff>171450</xdr:rowOff>
    </xdr:from>
    <xdr:to xmlns:xdr="http://schemas.openxmlformats.org/drawingml/2006/spreadsheetDrawing">
      <xdr:col>30</xdr:col>
      <xdr:colOff>505460</xdr:colOff>
      <xdr:row>62</xdr:row>
      <xdr:rowOff>17145</xdr:rowOff>
    </xdr:to>
    <xdr:sp macro="" textlink="">
      <xdr:nvSpPr>
        <xdr:cNvPr id="12" name="CustomShape 1"/>
        <xdr:cNvSpPr>
          <a:spLocks noChangeArrowheads="1"/>
        </xdr:cNvSpPr>
      </xdr:nvSpPr>
      <xdr:spPr>
        <a:xfrm>
          <a:off x="8063865" y="15392400"/>
          <a:ext cx="2113280" cy="931545"/>
        </a:xfrm>
        <a:prstGeom prst="rect">
          <a:avLst/>
        </a:prstGeom>
        <a:solidFill>
          <a:srgbClr val="FFFFFF"/>
        </a:solidFill>
        <a:ln w="25560" cap="flat">
          <a:solidFill>
            <a:srgbClr val="F79646"/>
          </a:solidFill>
          <a:miter/>
        </a:ln>
      </xdr:spPr>
      <xdr:txBody>
        <a:bodyPr vertOverflow="clip" horzOverflow="overflow" wrap="square" lIns="20160" tIns="20160" rIns="20160" bIns="20160" anchor="t" upright="1"/>
        <a:lstStyle/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DejaVu Sans"/>
              <a:ea typeface="DejaVu Sans"/>
            </a:rPr>
            <a:t>連絡先は１つ以上は</a:t>
          </a:r>
        </a:p>
        <a:p>
          <a:pPr algn="l">
            <a:lnSpc>
              <a:spcPts val="1725"/>
            </a:lnSpc>
          </a:pPr>
          <a:r>
            <a:rPr lang="ja-JP" altLang="en-US" sz="1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DejaVu Sans"/>
              <a:ea typeface="DejaVu Sans"/>
            </a:rPr>
            <a:t>必ず「公開」にチェックを入れてください。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75"/>
  <sheetViews>
    <sheetView tabSelected="1" workbookViewId="0">
      <selection activeCell="C74" sqref="C74:C75"/>
    </sheetView>
  </sheetViews>
  <sheetFormatPr defaultRowHeight="14.25"/>
  <cols>
    <col min="1" max="1" width="1.8203125" style="1" bestFit="1" customWidth="1"/>
    <col min="2" max="2" width="4.8203125" style="1" bestFit="1" customWidth="1"/>
    <col min="3" max="3" width="11.14453125" style="1" bestFit="1" customWidth="1"/>
    <col min="4" max="4" width="1.60546875" style="1" bestFit="1" customWidth="1"/>
    <col min="5" max="21" width="3.75" style="1" bestFit="1" customWidth="1"/>
    <col min="22" max="24" width="3.64453125" style="1" bestFit="1" customWidth="1"/>
    <col min="25" max="25" width="1.39453125" style="1" bestFit="1" customWidth="1"/>
    <col min="26" max="26" width="2.03515625" style="1" bestFit="1" customWidth="1"/>
    <col min="27" max="27" width="5.35546875" style="1" bestFit="1" customWidth="1"/>
    <col min="28" max="28" width="9" style="1" bestFit="1" customWidth="1"/>
    <col min="29" max="29" width="6.10546875" style="1" bestFit="1" customWidth="1"/>
    <col min="30" max="31" width="9" style="1" bestFit="1" customWidth="1"/>
    <col min="32" max="32" width="9.10546875" style="1" bestFit="1" customWidth="1"/>
    <col min="33" max="33" width="5.78515625" style="1" bestFit="1" customWidth="1"/>
    <col min="34" max="16384" width="9" style="1" bestFit="1" customWidth="1"/>
  </cols>
  <sheetData>
    <row r="1" spans="1:33" ht="18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13" t="s">
        <v>82</v>
      </c>
      <c r="W1" s="2"/>
      <c r="X1" s="2"/>
      <c r="Y1" s="2"/>
      <c r="AB1" s="2"/>
      <c r="AC1" s="2"/>
      <c r="AD1" s="2"/>
      <c r="AE1" s="2"/>
      <c r="AF1" s="2"/>
      <c r="AG1" s="2"/>
    </row>
    <row r="2" spans="1:33" ht="22.5" customHeight="1">
      <c r="A2" s="3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B2" s="2"/>
      <c r="AC2" s="2"/>
      <c r="AD2" s="2"/>
      <c r="AE2" s="2"/>
      <c r="AF2" s="2"/>
      <c r="AG2" s="2"/>
    </row>
    <row r="3" spans="1:33" ht="3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B3" s="2"/>
      <c r="AC3" s="2"/>
      <c r="AD3" s="2"/>
      <c r="AE3" s="2"/>
      <c r="AF3" s="2"/>
      <c r="AG3" s="2"/>
    </row>
    <row r="4" spans="1:33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AB4" s="134"/>
      <c r="AC4" s="2"/>
      <c r="AD4" s="2"/>
      <c r="AE4" s="2"/>
      <c r="AF4" s="2"/>
      <c r="AG4" s="2"/>
    </row>
    <row r="5" spans="1:33" ht="47.25" customHeight="1">
      <c r="A5" s="2"/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AB5" s="135"/>
      <c r="AC5" s="2"/>
      <c r="AD5" s="2"/>
      <c r="AE5" s="2"/>
      <c r="AF5" s="2"/>
      <c r="AG5" s="2"/>
    </row>
    <row r="6" spans="1:33" ht="24.75" customHeight="1">
      <c r="A6" s="2"/>
      <c r="B6" s="7" t="s">
        <v>4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24"/>
      <c r="AB6" s="2"/>
      <c r="AC6" s="140"/>
      <c r="AD6" s="140"/>
      <c r="AE6" s="2"/>
      <c r="AF6" s="2"/>
      <c r="AG6" s="2"/>
    </row>
    <row r="7" spans="1:33" ht="19.5" customHeight="1">
      <c r="A7" s="2"/>
      <c r="B7" s="8" t="s">
        <v>8</v>
      </c>
      <c r="C7" s="8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95" t="s">
        <v>75</v>
      </c>
      <c r="R7" s="95"/>
      <c r="S7" s="95"/>
      <c r="T7" s="95"/>
      <c r="U7" s="95"/>
      <c r="V7" s="95"/>
      <c r="W7" s="95"/>
      <c r="X7" s="95"/>
      <c r="Y7" s="95"/>
      <c r="AB7" s="2"/>
      <c r="AC7" s="140"/>
      <c r="AD7" s="140"/>
      <c r="AE7" s="140"/>
      <c r="AF7" s="2"/>
      <c r="AG7" s="2"/>
    </row>
    <row r="8" spans="1:33" ht="40.5" customHeight="1">
      <c r="A8" s="2"/>
      <c r="B8" s="9" t="s">
        <v>12</v>
      </c>
      <c r="C8" s="9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96" t="s">
        <v>76</v>
      </c>
      <c r="R8" s="96"/>
      <c r="S8" s="96"/>
      <c r="T8" s="96"/>
      <c r="U8" s="96"/>
      <c r="V8" s="96"/>
      <c r="W8" s="96"/>
      <c r="X8" s="96"/>
      <c r="Y8" s="96"/>
      <c r="AB8" s="2"/>
      <c r="AC8" s="113"/>
      <c r="AD8" s="113"/>
      <c r="AE8" s="113"/>
      <c r="AF8" s="2"/>
      <c r="AG8" s="2"/>
    </row>
    <row r="9" spans="1:33" ht="20.25" customHeight="1">
      <c r="A9" s="2"/>
      <c r="B9" s="10" t="s">
        <v>14</v>
      </c>
      <c r="C9" s="10"/>
      <c r="D9" s="44"/>
      <c r="E9" s="59"/>
      <c r="F9" s="71" t="s">
        <v>62</v>
      </c>
      <c r="G9" s="71"/>
      <c r="H9" s="59"/>
      <c r="I9" s="71" t="s">
        <v>65</v>
      </c>
      <c r="J9" s="88"/>
      <c r="K9" s="87"/>
      <c r="L9" s="87"/>
      <c r="M9" s="71" t="s">
        <v>9</v>
      </c>
      <c r="N9" s="92"/>
      <c r="O9" s="39" t="s">
        <v>73</v>
      </c>
      <c r="P9" s="39"/>
      <c r="Q9" s="39"/>
      <c r="R9" s="46"/>
      <c r="S9" s="59"/>
      <c r="T9" s="71" t="s">
        <v>79</v>
      </c>
      <c r="U9" s="71"/>
      <c r="V9" s="59"/>
      <c r="W9" s="71" t="s">
        <v>10</v>
      </c>
      <c r="X9" s="71"/>
      <c r="Y9" s="125"/>
      <c r="AB9" s="136" t="s">
        <v>54</v>
      </c>
      <c r="AC9" s="2"/>
      <c r="AD9" s="2"/>
      <c r="AE9" s="2"/>
      <c r="AF9" s="2"/>
      <c r="AG9" s="2"/>
    </row>
    <row r="10" spans="1:33" ht="11.25" customHeight="1">
      <c r="A10" s="2"/>
      <c r="B10" s="11"/>
      <c r="C10" s="33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23"/>
      <c r="AB10" s="137" t="s">
        <v>84</v>
      </c>
      <c r="AC10" s="2"/>
      <c r="AD10" s="2"/>
      <c r="AE10" s="2"/>
      <c r="AF10" s="2"/>
      <c r="AG10" s="2"/>
    </row>
    <row r="11" spans="1:33" ht="22.5" customHeight="1">
      <c r="A11" s="2"/>
      <c r="B11" s="12" t="s">
        <v>16</v>
      </c>
      <c r="C11" s="12"/>
      <c r="D11" s="38"/>
      <c r="E11" s="60" t="str">
        <f>MID($AB$11,1,1)</f>
        <v/>
      </c>
      <c r="F11" s="60" t="str">
        <f>MID($AB$11,2,1)</f>
        <v/>
      </c>
      <c r="G11" s="60" t="str">
        <f>MID($AB$11,3,1)</f>
        <v/>
      </c>
      <c r="H11" s="60" t="str">
        <f>MID($AB$11,4,1)</f>
        <v/>
      </c>
      <c r="I11" s="60" t="str">
        <f>MID($AB$11,5,1)</f>
        <v/>
      </c>
      <c r="J11" s="60" t="str">
        <f>MID($AB$11,6,1)</f>
        <v/>
      </c>
      <c r="K11" s="60" t="str">
        <f>MID($AB$11,7,1)</f>
        <v/>
      </c>
      <c r="L11" s="60" t="str">
        <f>MID($AB$11,8,1)</f>
        <v/>
      </c>
      <c r="M11" s="60" t="str">
        <f>MID($AB$11,9,1)</f>
        <v/>
      </c>
      <c r="N11" s="60" t="str">
        <f>MID($AB$11,10,1)</f>
        <v/>
      </c>
      <c r="O11" s="60" t="str">
        <f>MID($AB$11,11,1)</f>
        <v/>
      </c>
      <c r="P11" s="60" t="str">
        <f>MID($AB$11,12,1)</f>
        <v/>
      </c>
      <c r="Q11" s="60" t="str">
        <f>MID($AB$11,13,1)</f>
        <v/>
      </c>
      <c r="R11" s="60" t="str">
        <f>MID($AB$11,14,1)</f>
        <v/>
      </c>
      <c r="S11" s="60" t="str">
        <f>MID($AB$11,15,1)</f>
        <v/>
      </c>
      <c r="T11" s="60" t="str">
        <f>MID($AB$11,16,1)</f>
        <v/>
      </c>
      <c r="U11" s="60" t="str">
        <f>MID($AB$11,17,1)</f>
        <v/>
      </c>
      <c r="V11" s="60" t="str">
        <f>MID($AB$11,18,1)</f>
        <v/>
      </c>
      <c r="W11" s="60" t="str">
        <f>MID($AB$11,19,1)</f>
        <v/>
      </c>
      <c r="X11" s="60" t="str">
        <f>MID($AB$11,20,1)</f>
        <v/>
      </c>
      <c r="Y11" s="123"/>
      <c r="AB11" s="138"/>
      <c r="AC11" s="138"/>
      <c r="AD11" s="138"/>
      <c r="AE11" s="138"/>
      <c r="AF11" s="138"/>
      <c r="AG11" s="113"/>
    </row>
    <row r="12" spans="1:33" ht="22.5" customHeight="1">
      <c r="A12" s="2"/>
      <c r="B12" s="12"/>
      <c r="C12" s="12"/>
      <c r="D12" s="38"/>
      <c r="E12" s="60" t="str">
        <f>MID($AB$11,21,1)</f>
        <v/>
      </c>
      <c r="F12" s="60" t="str">
        <f>MID($AB$11,22,1)</f>
        <v/>
      </c>
      <c r="G12" s="60" t="str">
        <f>MID($AB$11,23,1)</f>
        <v/>
      </c>
      <c r="H12" s="60" t="str">
        <f>MID($AB$11,24,1)</f>
        <v/>
      </c>
      <c r="I12" s="60" t="str">
        <f>MID($AB$11,25,1)</f>
        <v/>
      </c>
      <c r="J12" s="60" t="str">
        <f>MID($AB$11,26,1)</f>
        <v/>
      </c>
      <c r="K12" s="60" t="str">
        <f>MID($AB$11,27,1)</f>
        <v/>
      </c>
      <c r="L12" s="60" t="str">
        <f>MID($AB$11,28,1)</f>
        <v/>
      </c>
      <c r="M12" s="60" t="str">
        <f>MID($AB$11,29,1)</f>
        <v/>
      </c>
      <c r="N12" s="60" t="str">
        <f>MID($AB$11,30,1)</f>
        <v/>
      </c>
      <c r="O12" s="60" t="str">
        <f>MID($AB$11,31,1)</f>
        <v/>
      </c>
      <c r="P12" s="60" t="str">
        <f>MID($AB$11,32,1)</f>
        <v/>
      </c>
      <c r="Q12" s="60" t="str">
        <f>MID($AB$11,33,1)</f>
        <v/>
      </c>
      <c r="R12" s="60" t="str">
        <f>MID($AB$11,34,1)</f>
        <v/>
      </c>
      <c r="S12" s="60" t="str">
        <f>MID($AB$11,35,1)</f>
        <v/>
      </c>
      <c r="T12" s="60" t="str">
        <f>MID($AB$11,36,1)</f>
        <v/>
      </c>
      <c r="U12" s="60" t="str">
        <f>MID($AB$11,37,1)</f>
        <v/>
      </c>
      <c r="V12" s="60" t="str">
        <f>MID($AB$11,38,1)</f>
        <v/>
      </c>
      <c r="W12" s="60" t="str">
        <f>MID($AB$11,39,1)</f>
        <v/>
      </c>
      <c r="X12" s="60" t="str">
        <f>MID($AB$11,40,1)</f>
        <v/>
      </c>
      <c r="Y12" s="123"/>
      <c r="AB12" s="138"/>
      <c r="AC12" s="138"/>
      <c r="AD12" s="138"/>
      <c r="AE12" s="138"/>
      <c r="AF12" s="138"/>
    </row>
    <row r="13" spans="1:33" ht="22.5" customHeight="1">
      <c r="A13" s="2"/>
      <c r="B13" s="12"/>
      <c r="C13" s="12"/>
      <c r="D13" s="38"/>
      <c r="E13" s="60" t="str">
        <f>MID($AB$11,41,1)</f>
        <v/>
      </c>
      <c r="F13" s="60" t="str">
        <f>MID($AB$11,42,1)</f>
        <v/>
      </c>
      <c r="G13" s="60" t="str">
        <f>MID($AB$11,43,1)</f>
        <v/>
      </c>
      <c r="H13" s="60" t="str">
        <f>MID($AB$11,44,1)</f>
        <v/>
      </c>
      <c r="I13" s="60" t="str">
        <f>MID($AB$11,45,1)</f>
        <v/>
      </c>
      <c r="J13" s="60" t="str">
        <f>MID($AB$11,46,1)</f>
        <v/>
      </c>
      <c r="K13" s="60" t="str">
        <f>MID($AB$11,47,1)</f>
        <v/>
      </c>
      <c r="L13" s="60" t="str">
        <f>MID($AB$11,48,1)</f>
        <v/>
      </c>
      <c r="M13" s="60" t="str">
        <f>MID($AB$11,49,1)</f>
        <v/>
      </c>
      <c r="N13" s="60" t="str">
        <f>MID($AB$11,50,1)</f>
        <v/>
      </c>
      <c r="O13" s="60" t="str">
        <f>MID($AB$11,51,1)</f>
        <v/>
      </c>
      <c r="P13" s="60" t="str">
        <f>MID($AB$11,52,1)</f>
        <v/>
      </c>
      <c r="Q13" s="60" t="str">
        <f>MID($AB$11,53,1)</f>
        <v/>
      </c>
      <c r="R13" s="60" t="str">
        <f>MID($AB$11,54,1)</f>
        <v/>
      </c>
      <c r="S13" s="60" t="str">
        <f>MID($AB$11,55,1)</f>
        <v/>
      </c>
      <c r="T13" s="60" t="str">
        <f>MID($AB$11,56,1)</f>
        <v/>
      </c>
      <c r="U13" s="60" t="str">
        <f>MID($AB$11,57,1)</f>
        <v/>
      </c>
      <c r="V13" s="60" t="str">
        <f>MID($AB$11,58,1)</f>
        <v/>
      </c>
      <c r="W13" s="60" t="str">
        <f>MID($AB$11,59,1)</f>
        <v/>
      </c>
      <c r="X13" s="60" t="str">
        <f>MID($AB$11,60,1)</f>
        <v/>
      </c>
      <c r="Y13" s="123"/>
      <c r="AB13" s="138"/>
      <c r="AC13" s="138"/>
      <c r="AD13" s="138"/>
      <c r="AE13" s="138"/>
      <c r="AF13" s="138"/>
    </row>
    <row r="14" spans="1:33" ht="22.5" customHeight="1">
      <c r="A14" s="2"/>
      <c r="B14" s="12"/>
      <c r="C14" s="12"/>
      <c r="D14" s="38"/>
      <c r="E14" s="60" t="str">
        <f>MID($AB$11,61,1)</f>
        <v/>
      </c>
      <c r="F14" s="60" t="str">
        <f>MID($AB$11,62,1)</f>
        <v/>
      </c>
      <c r="G14" s="60" t="str">
        <f>MID($AB$11,63,1)</f>
        <v/>
      </c>
      <c r="H14" s="60" t="str">
        <f>MID($AB$11,64,1)</f>
        <v/>
      </c>
      <c r="I14" s="60" t="str">
        <f>MID($AB$11,65,1)</f>
        <v/>
      </c>
      <c r="J14" s="60" t="str">
        <f>MID($AB$11,66,1)</f>
        <v/>
      </c>
      <c r="K14" s="60" t="str">
        <f>MID($AB$11,67,1)</f>
        <v/>
      </c>
      <c r="L14" s="60" t="str">
        <f>MID($AB$11,68,1)</f>
        <v/>
      </c>
      <c r="M14" s="60" t="str">
        <f>MID($AB$11,69,1)</f>
        <v/>
      </c>
      <c r="N14" s="60" t="str">
        <f>MID($AB$11,70,1)</f>
        <v/>
      </c>
      <c r="O14" s="60" t="str">
        <f>MID($AB$11,71,1)</f>
        <v/>
      </c>
      <c r="P14" s="60" t="str">
        <f>MID($AB$11,72,1)</f>
        <v/>
      </c>
      <c r="Q14" s="60" t="str">
        <f>MID($AB$11,73,1)</f>
        <v/>
      </c>
      <c r="R14" s="60" t="str">
        <f>MID($AB$11,74,1)</f>
        <v/>
      </c>
      <c r="S14" s="60" t="str">
        <f>MID($AB$11,75,1)</f>
        <v/>
      </c>
      <c r="T14" s="60" t="str">
        <f>MID($AB$11,76,1)</f>
        <v/>
      </c>
      <c r="U14" s="60" t="str">
        <f>MID($AB$11,77,1)</f>
        <v/>
      </c>
      <c r="V14" s="60" t="str">
        <f>MID($AB$11,78,1)</f>
        <v/>
      </c>
      <c r="W14" s="60" t="str">
        <f>MID($AB$11,79,1)</f>
        <v/>
      </c>
      <c r="X14" s="60" t="str">
        <f>MID($AB$11,80,1)</f>
        <v/>
      </c>
      <c r="Y14" s="123"/>
      <c r="AB14" s="139" t="str">
        <f>"現在"&amp;LEN(AB11)&amp;"文字"</f>
        <v>現在0文字</v>
      </c>
      <c r="AC14" s="2"/>
      <c r="AD14" s="141" t="str">
        <f>IF(LEN(AB11)&gt;80,"《文字数オーバーです》","")</f>
        <v/>
      </c>
      <c r="AE14" s="2"/>
      <c r="AF14" s="2"/>
    </row>
    <row r="15" spans="1:33" ht="11.25" customHeight="1">
      <c r="A15" s="2"/>
      <c r="B15" s="13"/>
      <c r="C15" s="34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126"/>
      <c r="AB15" s="2"/>
      <c r="AC15" s="2"/>
      <c r="AD15" s="2"/>
      <c r="AE15" s="2"/>
      <c r="AF15" s="2"/>
    </row>
    <row r="16" spans="1:33" ht="10.5" customHeight="1">
      <c r="A16" s="2"/>
      <c r="B16" s="14"/>
      <c r="C16" s="35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23"/>
      <c r="AB16" s="2"/>
      <c r="AC16" s="2"/>
      <c r="AD16" s="2"/>
      <c r="AE16" s="2"/>
      <c r="AF16" s="2"/>
    </row>
    <row r="17" spans="1:32" ht="24" customHeight="1">
      <c r="A17" s="2"/>
      <c r="B17" s="12" t="s">
        <v>5</v>
      </c>
      <c r="C17" s="12"/>
      <c r="D17" s="38"/>
      <c r="E17" s="60" t="str">
        <f>MID($AB$17,1,1)</f>
        <v/>
      </c>
      <c r="F17" s="60" t="str">
        <f>MID($AB$17,2,1)</f>
        <v/>
      </c>
      <c r="G17" s="60" t="str">
        <f>MID($AB$17,3,1)</f>
        <v/>
      </c>
      <c r="H17" s="60" t="str">
        <f>MID($AB$17,4,1)</f>
        <v/>
      </c>
      <c r="I17" s="60" t="str">
        <f>MID($AB$17,5,1)</f>
        <v/>
      </c>
      <c r="J17" s="60" t="str">
        <f>MID($AB$17,6,1)</f>
        <v/>
      </c>
      <c r="K17" s="60" t="str">
        <f>MID($AB$17,7,1)</f>
        <v/>
      </c>
      <c r="L17" s="60" t="str">
        <f>MID($AB$17,8,1)</f>
        <v/>
      </c>
      <c r="M17" s="60" t="str">
        <f>MID($AB$17,9,1)</f>
        <v/>
      </c>
      <c r="N17" s="60" t="str">
        <f>MID($AB$17,10,1)</f>
        <v/>
      </c>
      <c r="O17" s="60" t="str">
        <f>MID($AB$17,11,1)</f>
        <v/>
      </c>
      <c r="P17" s="60" t="str">
        <f>MID($AB$17,12,1)</f>
        <v/>
      </c>
      <c r="Q17" s="60" t="str">
        <f>MID($AB$17,13,1)</f>
        <v/>
      </c>
      <c r="R17" s="60" t="str">
        <f>MID($AB$17,14,1)</f>
        <v/>
      </c>
      <c r="S17" s="60" t="str">
        <f>MID($AB$17,15,1)</f>
        <v/>
      </c>
      <c r="T17" s="60" t="str">
        <f>MID($AB$17,16,1)</f>
        <v/>
      </c>
      <c r="U17" s="60" t="str">
        <f>MID($AB$17,17,1)</f>
        <v/>
      </c>
      <c r="V17" s="60" t="str">
        <f>MID($AB$17,18,1)</f>
        <v/>
      </c>
      <c r="W17" s="60" t="str">
        <f>MID($AB$17,19,1)</f>
        <v/>
      </c>
      <c r="X17" s="60" t="str">
        <f>MID($AB$17,20,1)</f>
        <v/>
      </c>
      <c r="Y17" s="123"/>
      <c r="AB17" s="138"/>
      <c r="AC17" s="138"/>
      <c r="AD17" s="138"/>
      <c r="AE17" s="138"/>
      <c r="AF17" s="138"/>
    </row>
    <row r="18" spans="1:32" ht="21" customHeight="1">
      <c r="A18" s="2"/>
      <c r="B18" s="12"/>
      <c r="C18" s="12"/>
      <c r="D18" s="38"/>
      <c r="E18" s="60" t="str">
        <f>MID($AB$17,21,1)</f>
        <v/>
      </c>
      <c r="F18" s="60" t="str">
        <f>MID($AB$17,22,1)</f>
        <v/>
      </c>
      <c r="G18" s="60" t="str">
        <f>MID($AB$17,23,1)</f>
        <v/>
      </c>
      <c r="H18" s="60" t="str">
        <f>MID($AB$17,24,1)</f>
        <v/>
      </c>
      <c r="I18" s="60" t="str">
        <f>MID($AB$17,25,1)</f>
        <v/>
      </c>
      <c r="J18" s="60" t="str">
        <f>MID($AB$17,26,1)</f>
        <v/>
      </c>
      <c r="K18" s="60" t="str">
        <f>MID($AB$17,27,1)</f>
        <v/>
      </c>
      <c r="L18" s="60" t="str">
        <f>MID($AB$17,28,1)</f>
        <v/>
      </c>
      <c r="M18" s="60" t="str">
        <f>MID($AB$17,29,1)</f>
        <v/>
      </c>
      <c r="N18" s="60" t="str">
        <f>MID($AB$17,30,1)</f>
        <v/>
      </c>
      <c r="O18" s="60" t="str">
        <f>MID($AB$17,31,1)</f>
        <v/>
      </c>
      <c r="P18" s="60" t="str">
        <f>MID($AB$17,32,1)</f>
        <v/>
      </c>
      <c r="Q18" s="60" t="str">
        <f>MID($AB$17,33,1)</f>
        <v/>
      </c>
      <c r="R18" s="60" t="str">
        <f>MID($AB$17,34,1)</f>
        <v/>
      </c>
      <c r="S18" s="60" t="str">
        <f>MID($AB$17,35,1)</f>
        <v/>
      </c>
      <c r="T18" s="60" t="str">
        <f>MID($AB$17,36,1)</f>
        <v/>
      </c>
      <c r="U18" s="60" t="str">
        <f>MID($AB$17,37,1)</f>
        <v/>
      </c>
      <c r="V18" s="60" t="str">
        <f>MID($AB$17,38,1)</f>
        <v/>
      </c>
      <c r="W18" s="60" t="str">
        <f>MID($AB$17,39,1)</f>
        <v/>
      </c>
      <c r="X18" s="60" t="str">
        <f>MID($AB$17,40,1)</f>
        <v/>
      </c>
      <c r="Y18" s="123"/>
      <c r="AB18" s="138"/>
      <c r="AC18" s="138"/>
      <c r="AD18" s="138"/>
      <c r="AE18" s="138"/>
      <c r="AF18" s="138"/>
    </row>
    <row r="19" spans="1:32" ht="21" customHeight="1">
      <c r="A19" s="2"/>
      <c r="B19" s="12"/>
      <c r="C19" s="12"/>
      <c r="D19" s="38"/>
      <c r="E19" s="60" t="str">
        <f>MID($AB$17,41,1)</f>
        <v/>
      </c>
      <c r="F19" s="60" t="str">
        <f>MID($AB$17,42,1)</f>
        <v/>
      </c>
      <c r="G19" s="60" t="str">
        <f>MID($AB$17,43,1)</f>
        <v/>
      </c>
      <c r="H19" s="60" t="str">
        <f>MID($AB$17,44,1)</f>
        <v/>
      </c>
      <c r="I19" s="60" t="str">
        <f>MID($AB$17,45,1)</f>
        <v/>
      </c>
      <c r="J19" s="60" t="str">
        <f>MID($AB$17,46,1)</f>
        <v/>
      </c>
      <c r="K19" s="60" t="str">
        <f>MID($AB$17,47,1)</f>
        <v/>
      </c>
      <c r="L19" s="60" t="str">
        <f>MID($AB$17,48,1)</f>
        <v/>
      </c>
      <c r="M19" s="60" t="str">
        <f>MID($AB$17,49,1)</f>
        <v/>
      </c>
      <c r="N19" s="60" t="str">
        <f>MID($AB$17,50,1)</f>
        <v/>
      </c>
      <c r="O19" s="60" t="str">
        <f>MID($AB$17,51,1)</f>
        <v/>
      </c>
      <c r="P19" s="60" t="str">
        <f>MID($AB$17,52,1)</f>
        <v/>
      </c>
      <c r="Q19" s="60" t="str">
        <f>MID($AB$17,53,1)</f>
        <v/>
      </c>
      <c r="R19" s="60" t="str">
        <f>MID($AB$17,54,1)</f>
        <v/>
      </c>
      <c r="S19" s="60" t="str">
        <f>MID($AB$17,55,1)</f>
        <v/>
      </c>
      <c r="T19" s="60" t="str">
        <f>MID($AB$17,56,1)</f>
        <v/>
      </c>
      <c r="U19" s="60" t="str">
        <f>MID($AB$17,57,1)</f>
        <v/>
      </c>
      <c r="V19" s="60" t="str">
        <f>MID($AB$17,58,1)</f>
        <v/>
      </c>
      <c r="W19" s="60" t="str">
        <f>MID($AB$17,59,1)</f>
        <v/>
      </c>
      <c r="X19" s="60" t="str">
        <f>MID($AB$17,60,1)</f>
        <v/>
      </c>
      <c r="Y19" s="123"/>
      <c r="AB19" s="139" t="str">
        <f>"現在"&amp;LEN(AB17)&amp;"文字"</f>
        <v>現在0文字</v>
      </c>
      <c r="AC19" s="2"/>
      <c r="AD19" s="141" t="str">
        <f>IF(LEN(AB17)&gt;60,"《文字数オーバーです》","")</f>
        <v/>
      </c>
      <c r="AE19" s="2"/>
      <c r="AF19" s="2"/>
    </row>
    <row r="20" spans="1:32" ht="11.25" customHeight="1">
      <c r="A20" s="2"/>
      <c r="B20" s="13"/>
      <c r="C20" s="34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126"/>
      <c r="AB20" s="2"/>
      <c r="AC20" s="2"/>
      <c r="AD20" s="2"/>
      <c r="AE20" s="2"/>
      <c r="AF20" s="2"/>
    </row>
    <row r="21" spans="1:32" ht="12" customHeight="1">
      <c r="A21" s="2"/>
      <c r="B21" s="14"/>
      <c r="C21" s="35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123"/>
      <c r="AB21" s="2"/>
      <c r="AC21" s="2"/>
      <c r="AD21" s="2"/>
      <c r="AE21" s="2"/>
      <c r="AF21" s="2"/>
    </row>
    <row r="22" spans="1:32" ht="21" customHeight="1">
      <c r="A22" s="2"/>
      <c r="B22" s="12" t="s">
        <v>15</v>
      </c>
      <c r="C22" s="12"/>
      <c r="D22" s="38"/>
      <c r="E22" s="60" t="str">
        <f>MID($AB$22,1,1)</f>
        <v/>
      </c>
      <c r="F22" s="60" t="str">
        <f>MID($AB$22,2,1)</f>
        <v/>
      </c>
      <c r="G22" s="60" t="str">
        <f>MID($AB$22,3,1)</f>
        <v/>
      </c>
      <c r="H22" s="60" t="str">
        <f>MID($AB$22,4,1)</f>
        <v/>
      </c>
      <c r="I22" s="60" t="str">
        <f>MID($AB$22,5,1)</f>
        <v/>
      </c>
      <c r="J22" s="60" t="str">
        <f>MID($AB$22,6,1)</f>
        <v/>
      </c>
      <c r="K22" s="60" t="str">
        <f>MID($AB$22,7,1)</f>
        <v/>
      </c>
      <c r="L22" s="60" t="str">
        <f>MID($AB$22,8,1)</f>
        <v/>
      </c>
      <c r="M22" s="60" t="str">
        <f>MID($AB$22,9,1)</f>
        <v/>
      </c>
      <c r="N22" s="60" t="str">
        <f>MID($AB$22,10,1)</f>
        <v/>
      </c>
      <c r="O22" s="60" t="str">
        <f>MID($AB$22,11,1)</f>
        <v/>
      </c>
      <c r="P22" s="60" t="str">
        <f>MID($AB$22,12,1)</f>
        <v/>
      </c>
      <c r="Q22" s="60" t="str">
        <f>MID($AB$22,13,1)</f>
        <v/>
      </c>
      <c r="R22" s="60" t="str">
        <f>MID($AB$22,14,1)</f>
        <v/>
      </c>
      <c r="S22" s="60" t="str">
        <f>MID($AB$22,15,1)</f>
        <v/>
      </c>
      <c r="T22" s="60" t="str">
        <f>MID($AB$22,16,1)</f>
        <v/>
      </c>
      <c r="U22" s="60" t="str">
        <f>MID($AB$22,17,1)</f>
        <v/>
      </c>
      <c r="V22" s="60" t="str">
        <f>MID($AB$22,18,1)</f>
        <v/>
      </c>
      <c r="W22" s="60" t="str">
        <f>MID($AB$22,19,1)</f>
        <v/>
      </c>
      <c r="X22" s="60" t="str">
        <f>MID($AB$22,20,1)</f>
        <v/>
      </c>
      <c r="Y22" s="123"/>
      <c r="AB22" s="138"/>
      <c r="AC22" s="138"/>
      <c r="AD22" s="138"/>
      <c r="AE22" s="138"/>
      <c r="AF22" s="138"/>
    </row>
    <row r="23" spans="1:32" ht="21" customHeight="1">
      <c r="A23" s="2"/>
      <c r="B23" s="12"/>
      <c r="C23" s="12"/>
      <c r="D23" s="38"/>
      <c r="E23" s="60" t="str">
        <f>MID($AB$22,21,1)</f>
        <v/>
      </c>
      <c r="F23" s="60" t="str">
        <f>MID($AB$22,22,1)</f>
        <v/>
      </c>
      <c r="G23" s="60" t="str">
        <f>MID($AB$22,23,1)</f>
        <v/>
      </c>
      <c r="H23" s="60" t="str">
        <f>MID($AB$22,24,1)</f>
        <v/>
      </c>
      <c r="I23" s="60" t="str">
        <f>MID($AB$22,25,1)</f>
        <v/>
      </c>
      <c r="J23" s="60" t="str">
        <f>MID($AB$22,26,1)</f>
        <v/>
      </c>
      <c r="K23" s="60" t="str">
        <f>MID($AB$22,27,1)</f>
        <v/>
      </c>
      <c r="L23" s="60" t="str">
        <f>MID($AB$22,28,1)</f>
        <v/>
      </c>
      <c r="M23" s="60" t="str">
        <f>MID($AB$22,29,1)</f>
        <v/>
      </c>
      <c r="N23" s="60" t="str">
        <f>MID($AB$22,30,1)</f>
        <v/>
      </c>
      <c r="O23" s="60" t="str">
        <f>MID($AB$22,31,1)</f>
        <v/>
      </c>
      <c r="P23" s="60" t="str">
        <f>MID($AB$22,32,1)</f>
        <v/>
      </c>
      <c r="Q23" s="60" t="str">
        <f>MID($AB$22,33,1)</f>
        <v/>
      </c>
      <c r="R23" s="60" t="str">
        <f>MID($AB$22,34,1)</f>
        <v/>
      </c>
      <c r="S23" s="60" t="str">
        <f>MID($AB$22,35,1)</f>
        <v/>
      </c>
      <c r="T23" s="60" t="str">
        <f>MID($AB$22,36,1)</f>
        <v/>
      </c>
      <c r="U23" s="60" t="str">
        <f>MID($AB$22,37,1)</f>
        <v/>
      </c>
      <c r="V23" s="60" t="str">
        <f>MID($AB$22,38,1)</f>
        <v/>
      </c>
      <c r="W23" s="60" t="str">
        <f>MID($AB$22,39,1)</f>
        <v/>
      </c>
      <c r="X23" s="60" t="str">
        <f>MID($AB$22,40,1)</f>
        <v/>
      </c>
      <c r="Y23" s="123"/>
      <c r="AB23" s="138"/>
      <c r="AC23" s="138"/>
      <c r="AD23" s="138"/>
      <c r="AE23" s="138"/>
      <c r="AF23" s="138"/>
    </row>
    <row r="24" spans="1:32" ht="21" customHeight="1">
      <c r="A24" s="2"/>
      <c r="B24" s="12"/>
      <c r="C24" s="12"/>
      <c r="D24" s="38"/>
      <c r="E24" s="60" t="str">
        <f>MID($AB$22,41,1)</f>
        <v/>
      </c>
      <c r="F24" s="60" t="str">
        <f>MID($AB$22,42,1)</f>
        <v/>
      </c>
      <c r="G24" s="60" t="str">
        <f>MID($AB$22,43,1)</f>
        <v/>
      </c>
      <c r="H24" s="60" t="str">
        <f>MID($AB$22,44,1)</f>
        <v/>
      </c>
      <c r="I24" s="60" t="str">
        <f>MID($AB$22,45,1)</f>
        <v/>
      </c>
      <c r="J24" s="60" t="str">
        <f>MID($AB$22,46,1)</f>
        <v/>
      </c>
      <c r="K24" s="60" t="str">
        <f>MID($AB$22,47,1)</f>
        <v/>
      </c>
      <c r="L24" s="60" t="str">
        <f>MID($AB$22,48,1)</f>
        <v/>
      </c>
      <c r="M24" s="60" t="str">
        <f>MID($AB$22,49,1)</f>
        <v/>
      </c>
      <c r="N24" s="60" t="str">
        <f>MID($AB$22,50,1)</f>
        <v/>
      </c>
      <c r="O24" s="60" t="str">
        <f>MID($AB$22,51,1)</f>
        <v/>
      </c>
      <c r="P24" s="60" t="str">
        <f>MID($AB$22,52,1)</f>
        <v/>
      </c>
      <c r="Q24" s="60" t="str">
        <f>MID($AB$22,53,1)</f>
        <v/>
      </c>
      <c r="R24" s="60" t="str">
        <f>MID($AB$22,54,1)</f>
        <v/>
      </c>
      <c r="S24" s="60" t="str">
        <f>MID($AB$22,55,1)</f>
        <v/>
      </c>
      <c r="T24" s="60" t="str">
        <f>MID($AB$22,56,1)</f>
        <v/>
      </c>
      <c r="U24" s="60" t="str">
        <f>MID($AB$22,57,1)</f>
        <v/>
      </c>
      <c r="V24" s="60" t="str">
        <f>MID($AB$22,58,1)</f>
        <v/>
      </c>
      <c r="W24" s="60" t="str">
        <f>MID($AB$22,59,1)</f>
        <v/>
      </c>
      <c r="X24" s="60" t="str">
        <f>MID($AB$22,60,1)</f>
        <v/>
      </c>
      <c r="Y24" s="123"/>
      <c r="AB24" s="139" t="str">
        <f>"現在"&amp;LEN(AB22)&amp;"文字"</f>
        <v>現在0文字</v>
      </c>
      <c r="AD24" s="141" t="str">
        <f>IF(LEN(AB22)&gt;60,"《文字数オーバーです》","")</f>
        <v/>
      </c>
    </row>
    <row r="25" spans="1:32" ht="11.25" customHeight="1">
      <c r="A25" s="2"/>
      <c r="B25" s="13"/>
      <c r="C25" s="3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126"/>
      <c r="AD25" s="2"/>
    </row>
    <row r="26" spans="1:32" ht="11.25" customHeight="1">
      <c r="A26" s="2"/>
      <c r="B26" s="14"/>
      <c r="C26" s="35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23"/>
      <c r="AD26" s="2"/>
    </row>
    <row r="27" spans="1:32" ht="21" customHeight="1">
      <c r="A27" s="2"/>
      <c r="B27" s="15" t="s">
        <v>19</v>
      </c>
      <c r="C27" s="16"/>
      <c r="D27" s="38"/>
      <c r="E27" s="61" t="s">
        <v>26</v>
      </c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123"/>
      <c r="AD27" s="2"/>
    </row>
    <row r="28" spans="1:32" ht="21" customHeight="1">
      <c r="A28" s="2"/>
      <c r="B28" s="16"/>
      <c r="C28" s="16"/>
      <c r="D28" s="38"/>
      <c r="E28" s="61" t="s">
        <v>26</v>
      </c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123"/>
      <c r="AD28" s="2"/>
    </row>
    <row r="29" spans="1:32" ht="21" customHeight="1">
      <c r="A29" s="2"/>
      <c r="B29" s="16"/>
      <c r="C29" s="16"/>
      <c r="D29" s="38"/>
      <c r="E29" s="61" t="s">
        <v>26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123"/>
      <c r="AD29" s="2"/>
    </row>
    <row r="30" spans="1:32" ht="11.25" customHeight="1">
      <c r="A30" s="2"/>
      <c r="B30" s="17"/>
      <c r="C30" s="3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126"/>
      <c r="AD30" s="2"/>
    </row>
    <row r="31" spans="1:32" ht="10.5" customHeight="1">
      <c r="A31" s="2"/>
      <c r="B31" s="18" t="s">
        <v>25</v>
      </c>
      <c r="C31" s="18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AD31" s="2"/>
    </row>
    <row r="32" spans="1:32" ht="15" customHeight="1">
      <c r="A32" s="2"/>
      <c r="B32" s="18"/>
      <c r="C32" s="18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AD32" s="2"/>
    </row>
    <row r="33" spans="1:30" ht="11.25" customHeight="1">
      <c r="A33" s="2"/>
      <c r="B33" s="18"/>
      <c r="C33" s="18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AD33" s="2"/>
    </row>
    <row r="34" spans="1:30" ht="11.25" customHeight="1">
      <c r="A34" s="2"/>
      <c r="B34" s="19"/>
      <c r="C34" s="3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AD34" s="2"/>
    </row>
    <row r="35" spans="1:30" ht="15.75" customHeight="1">
      <c r="A35" s="2"/>
      <c r="B35" s="20" t="s">
        <v>27</v>
      </c>
      <c r="C35" s="20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AD35" s="2"/>
    </row>
    <row r="36" spans="1:30" ht="11.25" customHeight="1">
      <c r="A36" s="2"/>
      <c r="B36" s="13"/>
      <c r="C36" s="34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AD36" s="2"/>
    </row>
    <row r="37" spans="1:30" ht="23.25" customHeight="1">
      <c r="A37" s="2"/>
      <c r="B37" s="10" t="s">
        <v>28</v>
      </c>
      <c r="C37" s="10"/>
      <c r="D37" s="46"/>
      <c r="E37" s="59"/>
      <c r="F37" s="73" t="s">
        <v>23</v>
      </c>
      <c r="G37" s="73"/>
      <c r="H37" s="73"/>
      <c r="I37" s="59"/>
      <c r="J37" s="89" t="s">
        <v>67</v>
      </c>
      <c r="K37" s="89"/>
      <c r="L37" s="89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127" t="s">
        <v>77</v>
      </c>
      <c r="AD37" s="2"/>
    </row>
    <row r="38" spans="1:30" ht="23.25" customHeight="1">
      <c r="A38" s="2"/>
      <c r="B38" s="10" t="s">
        <v>29</v>
      </c>
      <c r="C38" s="10"/>
      <c r="D38" s="48"/>
      <c r="E38" s="59"/>
      <c r="F38" s="74" t="s">
        <v>58</v>
      </c>
      <c r="G38" s="48"/>
      <c r="H38" s="48"/>
      <c r="I38" s="48"/>
      <c r="J38" s="59"/>
      <c r="K38" s="74" t="s">
        <v>68</v>
      </c>
      <c r="L38" s="48"/>
      <c r="M38" s="48"/>
      <c r="N38" s="84"/>
      <c r="O38" s="84"/>
      <c r="P38" s="84"/>
      <c r="Q38" s="48" t="s">
        <v>77</v>
      </c>
      <c r="R38" s="59"/>
      <c r="S38" s="74" t="s">
        <v>61</v>
      </c>
      <c r="T38" s="48"/>
      <c r="U38" s="84"/>
      <c r="V38" s="84"/>
      <c r="W38" s="84"/>
      <c r="X38" s="84"/>
      <c r="Y38" s="127" t="s">
        <v>77</v>
      </c>
      <c r="AD38" s="2"/>
    </row>
    <row r="39" spans="1:30" ht="23.25" customHeight="1">
      <c r="A39" s="2"/>
      <c r="B39" s="10" t="s">
        <v>30</v>
      </c>
      <c r="C39" s="10"/>
      <c r="D39" s="49"/>
      <c r="E39" s="62"/>
      <c r="F39" s="75" t="s">
        <v>56</v>
      </c>
      <c r="G39" s="49"/>
      <c r="H39" s="49"/>
      <c r="I39" s="49"/>
      <c r="J39" s="62"/>
      <c r="K39" s="75" t="s">
        <v>70</v>
      </c>
      <c r="L39" s="49"/>
      <c r="M39" s="49"/>
      <c r="N39" s="49"/>
      <c r="O39" s="62"/>
      <c r="P39" s="75" t="s">
        <v>48</v>
      </c>
      <c r="Q39" s="97"/>
      <c r="R39" s="49"/>
      <c r="S39" s="49"/>
      <c r="T39" s="62"/>
      <c r="U39" s="75" t="s">
        <v>63</v>
      </c>
      <c r="V39" s="97"/>
      <c r="W39" s="97"/>
      <c r="X39" s="49"/>
      <c r="Y39" s="128"/>
      <c r="AD39" s="2"/>
    </row>
    <row r="40" spans="1:30" ht="21" customHeight="1">
      <c r="A40" s="2"/>
      <c r="B40" s="10" t="s">
        <v>7</v>
      </c>
      <c r="C40" s="10"/>
      <c r="D40" s="50"/>
      <c r="E40" s="63"/>
      <c r="F40" s="76" t="s">
        <v>6</v>
      </c>
      <c r="G40" s="82"/>
      <c r="H40" s="82"/>
      <c r="I40" s="82"/>
      <c r="J40" s="63"/>
      <c r="K40" s="76" t="s">
        <v>49</v>
      </c>
      <c r="L40" s="82"/>
      <c r="M40" s="82"/>
      <c r="N40" s="82"/>
      <c r="O40" s="63"/>
      <c r="P40" s="76" t="s">
        <v>74</v>
      </c>
      <c r="Q40" s="82"/>
      <c r="R40" s="82"/>
      <c r="S40" s="82"/>
      <c r="T40" s="63"/>
      <c r="U40" s="76"/>
      <c r="V40" s="82"/>
      <c r="W40" s="82"/>
      <c r="X40" s="82"/>
      <c r="Y40" s="129"/>
      <c r="AD40" s="2"/>
    </row>
    <row r="41" spans="1:30" ht="21" customHeight="1">
      <c r="A41" s="2"/>
      <c r="B41" s="10"/>
      <c r="C41" s="10"/>
      <c r="D41" s="51"/>
      <c r="E41" s="62"/>
      <c r="F41" s="77" t="s">
        <v>59</v>
      </c>
      <c r="G41" s="83"/>
      <c r="H41" s="83"/>
      <c r="I41" s="83"/>
      <c r="J41" s="83"/>
      <c r="K41" s="83"/>
      <c r="L41" s="83"/>
      <c r="M41" s="83"/>
      <c r="N41" s="83"/>
      <c r="O41" s="62"/>
      <c r="P41" s="83"/>
      <c r="Q41" s="83"/>
      <c r="R41" s="83"/>
      <c r="S41" s="83"/>
      <c r="T41" s="62"/>
      <c r="U41" s="83"/>
      <c r="V41" s="83"/>
      <c r="W41" s="83"/>
      <c r="X41" s="83"/>
      <c r="Y41" s="130"/>
      <c r="AD41" s="2"/>
    </row>
    <row r="42" spans="1:30" ht="21" customHeight="1">
      <c r="A42" s="2"/>
      <c r="B42" s="21" t="s">
        <v>31</v>
      </c>
      <c r="C42" s="22"/>
      <c r="D42" s="52"/>
      <c r="E42" s="64"/>
      <c r="F42" s="66" t="s">
        <v>33</v>
      </c>
      <c r="G42" s="66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100" t="s">
        <v>77</v>
      </c>
      <c r="T42" s="64"/>
      <c r="U42" s="66" t="s">
        <v>80</v>
      </c>
      <c r="V42" s="66"/>
      <c r="W42" s="66"/>
      <c r="X42" s="66"/>
      <c r="Y42" s="131"/>
      <c r="AD42" s="2"/>
    </row>
    <row r="43" spans="1:30" ht="21" customHeight="1">
      <c r="A43" s="2"/>
      <c r="B43" s="22"/>
      <c r="C43" s="22"/>
      <c r="D43" s="53"/>
      <c r="E43" s="59"/>
      <c r="F43" s="78" t="s">
        <v>63</v>
      </c>
      <c r="G43" s="38"/>
      <c r="H43" s="38"/>
      <c r="I43" s="46"/>
      <c r="J43" s="59"/>
      <c r="K43" s="78" t="s">
        <v>61</v>
      </c>
      <c r="L43" s="38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126" t="s">
        <v>77</v>
      </c>
      <c r="AD43" s="2"/>
    </row>
    <row r="44" spans="1:30" ht="21" customHeight="1">
      <c r="A44" s="2"/>
      <c r="B44" s="10" t="s">
        <v>32</v>
      </c>
      <c r="C44" s="10"/>
      <c r="D44" s="48"/>
      <c r="E44" s="59"/>
      <c r="F44" s="74" t="s">
        <v>40</v>
      </c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48" t="s">
        <v>77</v>
      </c>
      <c r="T44" s="64"/>
      <c r="U44" s="74" t="s">
        <v>81</v>
      </c>
      <c r="V44" s="48"/>
      <c r="W44" s="48"/>
      <c r="X44" s="48"/>
      <c r="Y44" s="127"/>
      <c r="AD44" s="2"/>
    </row>
    <row r="45" spans="1:30" ht="21.75" customHeight="1">
      <c r="A45" s="2"/>
      <c r="B45" s="23" t="s">
        <v>34</v>
      </c>
      <c r="C45" s="23"/>
      <c r="D45" s="54"/>
      <c r="E45" s="65"/>
      <c r="F45" s="79" t="s">
        <v>24</v>
      </c>
      <c r="G45" s="79"/>
      <c r="H45" s="79"/>
      <c r="I45" s="79"/>
      <c r="J45" s="65"/>
      <c r="K45" s="79" t="s">
        <v>71</v>
      </c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132"/>
      <c r="AD45" s="2"/>
    </row>
    <row r="46" spans="1:30" ht="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AD46" s="2"/>
    </row>
    <row r="47" spans="1:30" ht="46.5" customHeight="1">
      <c r="A47" s="2"/>
      <c r="B47" s="6" t="s">
        <v>36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133"/>
      <c r="AD47" s="2"/>
    </row>
    <row r="48" spans="1:30" ht="14.25" customHeight="1">
      <c r="A48" s="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2"/>
      <c r="AD48" s="2"/>
    </row>
    <row r="49" spans="1:30" ht="21" customHeight="1">
      <c r="A49" s="2"/>
      <c r="B49" s="24" t="s">
        <v>37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123"/>
      <c r="Y49" s="2"/>
      <c r="AD49" s="2"/>
    </row>
    <row r="50" spans="1:30" ht="21" customHeight="1">
      <c r="A50" s="2"/>
      <c r="B50" s="24" t="s">
        <v>38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123"/>
      <c r="Y50" s="2"/>
      <c r="AD50" s="2"/>
    </row>
    <row r="51" spans="1:30" ht="10.5" customHeight="1">
      <c r="A51" s="2"/>
      <c r="B51" s="25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123"/>
      <c r="Y51" s="2"/>
      <c r="AD51" s="2"/>
    </row>
    <row r="52" spans="1:30" ht="27" customHeight="1">
      <c r="A52" s="2"/>
      <c r="B52" s="25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101" t="s">
        <v>13</v>
      </c>
      <c r="T52" s="101"/>
      <c r="U52" s="101"/>
      <c r="V52" s="114" t="s">
        <v>83</v>
      </c>
      <c r="W52" s="114"/>
      <c r="X52" s="114"/>
      <c r="Y52" s="2"/>
      <c r="AD52" s="2"/>
    </row>
    <row r="53" spans="1:30" ht="21" customHeight="1">
      <c r="A53" s="2"/>
      <c r="B53" s="26" t="s">
        <v>42</v>
      </c>
      <c r="C53" s="26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102"/>
      <c r="T53" s="102"/>
      <c r="U53" s="102"/>
      <c r="V53" s="115"/>
      <c r="W53" s="115"/>
      <c r="X53" s="115"/>
      <c r="Y53" s="2"/>
      <c r="AD53" s="2"/>
    </row>
    <row r="54" spans="1:30" ht="50.25" customHeight="1">
      <c r="A54" s="2"/>
      <c r="B54" s="9" t="s">
        <v>44</v>
      </c>
      <c r="C54" s="9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102"/>
      <c r="T54" s="102"/>
      <c r="U54" s="102"/>
      <c r="V54" s="115"/>
      <c r="W54" s="115"/>
      <c r="X54" s="115"/>
      <c r="Y54" s="2"/>
      <c r="AD54" s="2"/>
    </row>
    <row r="55" spans="1:30" ht="31.5" customHeight="1">
      <c r="A55" s="2"/>
      <c r="B55" s="10" t="s">
        <v>41</v>
      </c>
      <c r="C55" s="10"/>
      <c r="D55" s="55"/>
      <c r="E55" s="62"/>
      <c r="F55" s="80" t="s">
        <v>62</v>
      </c>
      <c r="G55" s="62"/>
      <c r="H55" s="86" t="s">
        <v>65</v>
      </c>
      <c r="I55" s="87"/>
      <c r="J55" s="87"/>
      <c r="K55" s="74" t="s">
        <v>20</v>
      </c>
      <c r="L55" s="84"/>
      <c r="M55" s="84"/>
      <c r="N55" s="74" t="s">
        <v>39</v>
      </c>
      <c r="O55" s="84"/>
      <c r="P55" s="84"/>
      <c r="Q55" s="74" t="s">
        <v>78</v>
      </c>
      <c r="R55" s="48"/>
      <c r="S55" s="103"/>
      <c r="T55" s="103"/>
      <c r="U55" s="103"/>
      <c r="V55" s="116"/>
      <c r="W55" s="116"/>
      <c r="X55" s="116"/>
      <c r="Y55" s="2"/>
      <c r="AD55" s="142"/>
    </row>
    <row r="56" spans="1:30" ht="21" customHeight="1">
      <c r="A56" s="2"/>
      <c r="B56" s="10" t="s">
        <v>45</v>
      </c>
      <c r="C56" s="10"/>
      <c r="D56" s="52"/>
      <c r="E56" s="66" t="s">
        <v>57</v>
      </c>
      <c r="F56" s="81"/>
      <c r="G56" s="81"/>
      <c r="H56" s="81"/>
      <c r="I56" s="81"/>
      <c r="J56" s="66"/>
      <c r="K56" s="66"/>
      <c r="L56" s="66"/>
      <c r="M56" s="66"/>
      <c r="N56" s="66"/>
      <c r="O56" s="66"/>
      <c r="P56" s="66"/>
      <c r="Q56" s="66"/>
      <c r="R56" s="66"/>
      <c r="S56" s="102"/>
      <c r="T56" s="102"/>
      <c r="U56" s="102"/>
      <c r="V56" s="115"/>
      <c r="W56" s="115"/>
      <c r="X56" s="115"/>
      <c r="Y56" s="2"/>
    </row>
    <row r="57" spans="1:30" ht="21" customHeight="1">
      <c r="A57" s="2"/>
      <c r="B57" s="10"/>
      <c r="C57" s="10"/>
      <c r="D57" s="53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102"/>
      <c r="T57" s="102"/>
      <c r="U57" s="102"/>
      <c r="V57" s="115"/>
      <c r="W57" s="115"/>
      <c r="X57" s="115"/>
      <c r="Y57" s="2"/>
    </row>
    <row r="58" spans="1:30" ht="23.25" customHeight="1">
      <c r="A58" s="2"/>
      <c r="B58" s="10" t="s">
        <v>46</v>
      </c>
      <c r="C58" s="10"/>
      <c r="D58" s="50"/>
      <c r="E58" s="63"/>
      <c r="F58" s="76" t="s">
        <v>6</v>
      </c>
      <c r="G58" s="82"/>
      <c r="H58" s="82"/>
      <c r="I58" s="82"/>
      <c r="J58" s="63"/>
      <c r="K58" s="76" t="s">
        <v>43</v>
      </c>
      <c r="L58" s="82"/>
      <c r="M58" s="82"/>
      <c r="N58" s="82"/>
      <c r="O58" s="63"/>
      <c r="P58" s="82"/>
      <c r="Q58" s="82"/>
      <c r="R58" s="82"/>
      <c r="S58" s="104"/>
      <c r="T58" s="104"/>
      <c r="U58" s="104"/>
      <c r="V58" s="117"/>
      <c r="W58" s="117"/>
      <c r="X58" s="117"/>
      <c r="Y58" s="2"/>
    </row>
    <row r="59" spans="1:30" ht="21" customHeight="1">
      <c r="A59" s="2"/>
      <c r="B59" s="10"/>
      <c r="C59" s="10"/>
      <c r="D59" s="51"/>
      <c r="E59" s="68" t="s">
        <v>2</v>
      </c>
      <c r="F59" s="77" t="s">
        <v>64</v>
      </c>
      <c r="G59" s="83"/>
      <c r="H59" s="83"/>
      <c r="I59" s="83"/>
      <c r="J59" s="62"/>
      <c r="K59" s="83"/>
      <c r="L59" s="83"/>
      <c r="M59" s="83"/>
      <c r="N59" s="83"/>
      <c r="O59" s="83"/>
      <c r="P59" s="83"/>
      <c r="Q59" s="83"/>
      <c r="R59" s="83"/>
      <c r="S59" s="104"/>
      <c r="T59" s="104"/>
      <c r="U59" s="104"/>
      <c r="V59" s="117"/>
      <c r="W59" s="117"/>
      <c r="X59" s="117"/>
      <c r="Y59" s="2"/>
    </row>
    <row r="60" spans="1:30" ht="28.5" customHeight="1">
      <c r="A60" s="2"/>
      <c r="B60" s="27" t="s">
        <v>35</v>
      </c>
      <c r="C60" s="39" t="s">
        <v>51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105"/>
      <c r="T60" s="105"/>
      <c r="U60" s="105"/>
      <c r="V60" s="118"/>
      <c r="W60" s="118"/>
      <c r="X60" s="118"/>
      <c r="Y60" s="2"/>
    </row>
    <row r="61" spans="1:30" ht="28.5" customHeight="1">
      <c r="A61" s="2"/>
      <c r="B61" s="27"/>
      <c r="C61" s="39" t="s">
        <v>17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106"/>
      <c r="T61" s="106"/>
      <c r="U61" s="106"/>
      <c r="V61" s="118"/>
      <c r="W61" s="118"/>
      <c r="X61" s="118"/>
      <c r="Y61" s="2"/>
    </row>
    <row r="62" spans="1:30" ht="28.5" customHeight="1">
      <c r="A62" s="2"/>
      <c r="B62" s="27"/>
      <c r="C62" s="39" t="s">
        <v>52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106"/>
      <c r="T62" s="106"/>
      <c r="U62" s="106"/>
      <c r="V62" s="118"/>
      <c r="W62" s="118"/>
      <c r="X62" s="118"/>
      <c r="Y62" s="2"/>
    </row>
    <row r="63" spans="1:30" ht="28.5" customHeight="1">
      <c r="A63" s="2"/>
      <c r="B63" s="27"/>
      <c r="C63" s="39" t="s">
        <v>53</v>
      </c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107"/>
      <c r="T63" s="107"/>
      <c r="U63" s="107"/>
      <c r="V63" s="118"/>
      <c r="W63" s="118"/>
      <c r="X63" s="118"/>
      <c r="Y63" s="2"/>
    </row>
    <row r="64" spans="1:30" ht="32.25" customHeight="1">
      <c r="A64" s="2"/>
      <c r="B64" s="10" t="s">
        <v>47</v>
      </c>
      <c r="C64" s="10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108"/>
      <c r="T64" s="108"/>
      <c r="U64" s="108"/>
      <c r="V64" s="115"/>
      <c r="W64" s="115"/>
      <c r="X64" s="115"/>
      <c r="Y64" s="2"/>
    </row>
    <row r="65" spans="1:25" ht="53.25" customHeight="1">
      <c r="A65" s="2"/>
      <c r="B65" s="27" t="s">
        <v>0</v>
      </c>
      <c r="C65" s="2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109"/>
      <c r="T65" s="109"/>
      <c r="U65" s="109"/>
      <c r="V65" s="119"/>
      <c r="W65" s="119"/>
      <c r="X65" s="119"/>
      <c r="Y65" s="2"/>
    </row>
    <row r="66" spans="1:25" ht="138" customHeight="1">
      <c r="A66" s="2"/>
      <c r="B66" s="28" t="s">
        <v>50</v>
      </c>
      <c r="C66" s="2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110"/>
      <c r="T66" s="110"/>
      <c r="U66" s="110"/>
      <c r="V66" s="120"/>
      <c r="W66" s="120"/>
      <c r="X66" s="120"/>
      <c r="Y66" s="2"/>
    </row>
    <row r="67" spans="1:25" ht="21" customHeight="1">
      <c r="A67" s="2"/>
      <c r="B67" s="2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1" customHeight="1">
      <c r="A68" s="2"/>
      <c r="B68" s="30"/>
      <c r="C68" s="40" t="s">
        <v>55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94" t="s">
        <v>66</v>
      </c>
      <c r="Q68" s="98"/>
      <c r="R68" s="98"/>
      <c r="S68" s="98"/>
      <c r="T68" s="98"/>
      <c r="U68" s="98"/>
      <c r="V68" s="98"/>
      <c r="W68" s="98"/>
      <c r="X68" s="98"/>
      <c r="Y68" s="2"/>
    </row>
    <row r="69" spans="1:25" ht="21" customHeight="1">
      <c r="A69" s="2"/>
      <c r="B69" s="3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21" customHeight="1">
      <c r="A70" s="2"/>
      <c r="B70" s="3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93" t="s">
        <v>18</v>
      </c>
      <c r="P70" s="93"/>
      <c r="Q70" s="93"/>
      <c r="R70" s="99"/>
      <c r="S70" s="99"/>
      <c r="T70" s="99"/>
      <c r="U70" s="99"/>
      <c r="V70" s="99"/>
      <c r="W70" s="99"/>
      <c r="X70" s="99"/>
      <c r="Y70" s="2"/>
    </row>
    <row r="71" spans="1:25" ht="21" customHeight="1">
      <c r="A71" s="2"/>
      <c r="B71" s="3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6" customHeight="1">
      <c r="A72" s="2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1:25" ht="6" customHeight="1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5" ht="13.5" customHeight="1">
      <c r="A74" s="2"/>
      <c r="C74" s="41" t="s">
        <v>85</v>
      </c>
      <c r="D74" s="38"/>
      <c r="E74" s="69" t="s">
        <v>60</v>
      </c>
      <c r="F74" s="69"/>
      <c r="G74" s="69"/>
      <c r="H74" s="69"/>
      <c r="I74" s="69"/>
      <c r="J74" s="69" t="s">
        <v>22</v>
      </c>
      <c r="K74" s="69"/>
      <c r="L74" s="69"/>
      <c r="M74" s="91" t="s">
        <v>72</v>
      </c>
      <c r="N74" s="91"/>
      <c r="O74" s="91"/>
      <c r="P74" s="69" t="s">
        <v>11</v>
      </c>
      <c r="Q74" s="69"/>
      <c r="R74" s="69"/>
      <c r="S74" s="111" t="s">
        <v>21</v>
      </c>
      <c r="T74" s="111"/>
      <c r="U74" s="111"/>
      <c r="V74" s="121" t="s">
        <v>69</v>
      </c>
      <c r="W74" s="121"/>
      <c r="X74" s="121"/>
    </row>
    <row r="75" spans="1:25" ht="46.5" customHeight="1">
      <c r="A75" s="4"/>
      <c r="C75" s="41"/>
      <c r="D75" s="45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112"/>
      <c r="T75" s="112"/>
      <c r="U75" s="112"/>
      <c r="V75" s="122" t="s">
        <v>20</v>
      </c>
      <c r="W75" s="122"/>
      <c r="X75" s="122"/>
    </row>
  </sheetData>
  <mergeCells count="103">
    <mergeCell ref="A2:Y2"/>
    <mergeCell ref="B5:Y5"/>
    <mergeCell ref="B7:C7"/>
    <mergeCell ref="D7:P7"/>
    <mergeCell ref="Q7:Y7"/>
    <mergeCell ref="B8:C8"/>
    <mergeCell ref="D8:P8"/>
    <mergeCell ref="Q8:Y8"/>
    <mergeCell ref="B9:C9"/>
    <mergeCell ref="K9:L9"/>
    <mergeCell ref="O9:Q9"/>
    <mergeCell ref="F27:X27"/>
    <mergeCell ref="F28:X28"/>
    <mergeCell ref="F29:X29"/>
    <mergeCell ref="B35:C35"/>
    <mergeCell ref="B37:C37"/>
    <mergeCell ref="F37:H37"/>
    <mergeCell ref="J37:L37"/>
    <mergeCell ref="M37:X37"/>
    <mergeCell ref="B38:C38"/>
    <mergeCell ref="N38:P38"/>
    <mergeCell ref="U38:X38"/>
    <mergeCell ref="B39:C39"/>
    <mergeCell ref="H42:R42"/>
    <mergeCell ref="M43:X43"/>
    <mergeCell ref="B44:C44"/>
    <mergeCell ref="G44:R44"/>
    <mergeCell ref="B45:C45"/>
    <mergeCell ref="S52:U52"/>
    <mergeCell ref="V52:X52"/>
    <mergeCell ref="B53:C53"/>
    <mergeCell ref="D53:R53"/>
    <mergeCell ref="B54:C54"/>
    <mergeCell ref="D54:R54"/>
    <mergeCell ref="B55:C55"/>
    <mergeCell ref="I55:J55"/>
    <mergeCell ref="L55:M55"/>
    <mergeCell ref="O55:P55"/>
    <mergeCell ref="S55:U55"/>
    <mergeCell ref="V55:X55"/>
    <mergeCell ref="F56:I56"/>
    <mergeCell ref="E57:R57"/>
    <mergeCell ref="D60:R60"/>
    <mergeCell ref="S60:U60"/>
    <mergeCell ref="V60:X60"/>
    <mergeCell ref="D61:R61"/>
    <mergeCell ref="S61:U61"/>
    <mergeCell ref="V61:X61"/>
    <mergeCell ref="D62:R62"/>
    <mergeCell ref="S62:U62"/>
    <mergeCell ref="V62:X62"/>
    <mergeCell ref="D63:R63"/>
    <mergeCell ref="S63:U63"/>
    <mergeCell ref="V63:X63"/>
    <mergeCell ref="B64:C64"/>
    <mergeCell ref="D64:R64"/>
    <mergeCell ref="S64:U64"/>
    <mergeCell ref="V64:X64"/>
    <mergeCell ref="B65:C65"/>
    <mergeCell ref="D65:R65"/>
    <mergeCell ref="S65:U65"/>
    <mergeCell ref="V65:X65"/>
    <mergeCell ref="B66:C66"/>
    <mergeCell ref="D66:R66"/>
    <mergeCell ref="S66:U66"/>
    <mergeCell ref="V66:X66"/>
    <mergeCell ref="P68:X68"/>
    <mergeCell ref="R70:X70"/>
    <mergeCell ref="E74:I74"/>
    <mergeCell ref="J74:L74"/>
    <mergeCell ref="M74:O74"/>
    <mergeCell ref="P74:R74"/>
    <mergeCell ref="S74:U74"/>
    <mergeCell ref="V74:X74"/>
    <mergeCell ref="E75:I75"/>
    <mergeCell ref="J75:L75"/>
    <mergeCell ref="M75:O75"/>
    <mergeCell ref="P75:R75"/>
    <mergeCell ref="S75:U75"/>
    <mergeCell ref="V75:X75"/>
    <mergeCell ref="B11:C14"/>
    <mergeCell ref="AB11:AF13"/>
    <mergeCell ref="B17:C19"/>
    <mergeCell ref="AB17:AF18"/>
    <mergeCell ref="B22:C24"/>
    <mergeCell ref="AB22:AF23"/>
    <mergeCell ref="B27:C29"/>
    <mergeCell ref="B31:C33"/>
    <mergeCell ref="D31:Y33"/>
    <mergeCell ref="D34:Y36"/>
    <mergeCell ref="B40:C41"/>
    <mergeCell ref="B42:C43"/>
    <mergeCell ref="B47:X48"/>
    <mergeCell ref="S53:U54"/>
    <mergeCell ref="V53:X54"/>
    <mergeCell ref="B56:C57"/>
    <mergeCell ref="S56:U57"/>
    <mergeCell ref="V56:X57"/>
    <mergeCell ref="B58:C59"/>
    <mergeCell ref="S58:U59"/>
    <mergeCell ref="V58:X59"/>
    <mergeCell ref="B60:B63"/>
    <mergeCell ref="C74:C75"/>
  </mergeCells>
  <phoneticPr fontId="1" type="Hiragana"/>
  <printOptions horizontalCentered="1" verticalCentered="1"/>
  <pageMargins left="0.27569444444444446" right="0.27569444444444446" top="0" bottom="0" header="0.51180555555555551" footer="0.51180555555555551"/>
  <pageSetup paperSize="9" fitToWidth="1" fitToHeight="1" orientation="portrait" usePrinterDefaults="1" horizontalDpi="300" verticalDpi="30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（様式第1号）登録（変更）票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2205清水　昭成</dc:creator>
  <cp:lastModifiedBy>2205清水　昭成</cp:lastModifiedBy>
  <dcterms:created xsi:type="dcterms:W3CDTF">2021-04-21T05:43:52Z</dcterms:created>
  <dcterms:modified xsi:type="dcterms:W3CDTF">2021-04-21T06:02:47Z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2021-04-21T06:02:47Z</vt:filetime>
  </property>
</Properties>
</file>